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控制价汇总表" sheetId="8" r:id="rId1"/>
    <sheet name="分部分项工程量清单与计价表" sheetId="4" r:id="rId2"/>
    <sheet name="措施项目清单与计价表" sheetId="5" r:id="rId3"/>
    <sheet name="其他项目清单与计价汇总表" sheetId="6" r:id="rId4"/>
    <sheet name="表09-1暂列金额明细表" sheetId="7" r:id="rId5"/>
  </sheets>
  <calcPr calcId="144525"/>
</workbook>
</file>

<file path=xl/sharedStrings.xml><?xml version="1.0" encoding="utf-8"?>
<sst xmlns="http://schemas.openxmlformats.org/spreadsheetml/2006/main" count="214" uniqueCount="93">
  <si>
    <t xml:space="preserve">  表4</t>
  </si>
  <si>
    <t xml:space="preserve"> </t>
  </si>
  <si>
    <t>控制价</t>
  </si>
  <si>
    <t>工程名称：漳州西收费棚修缮工程 漳州西收费棚修缮工程 土建单位工程</t>
  </si>
  <si>
    <t>第1页 共1页</t>
  </si>
  <si>
    <t>序号</t>
  </si>
  <si>
    <t>汇  总  内  容</t>
  </si>
  <si>
    <t>金额（元）</t>
  </si>
  <si>
    <t>1</t>
  </si>
  <si>
    <t>分部分项工程费</t>
  </si>
  <si>
    <t>1.1</t>
  </si>
  <si>
    <t>金属结构工程</t>
  </si>
  <si>
    <t>2</t>
  </si>
  <si>
    <t>措施项目费</t>
  </si>
  <si>
    <t>3</t>
  </si>
  <si>
    <t>其他项目费</t>
  </si>
  <si>
    <t>50000</t>
  </si>
  <si>
    <t>3.1</t>
  </si>
  <si>
    <t>暂列金额</t>
  </si>
  <si>
    <t>3.2</t>
  </si>
  <si>
    <t>专业工程暂估价</t>
  </si>
  <si>
    <t>3.3</t>
  </si>
  <si>
    <t>总承包服务费</t>
  </si>
  <si>
    <t>合计=1+2+3</t>
  </si>
  <si>
    <t xml:space="preserve">  表5</t>
  </si>
  <si>
    <t>分部分项工程量清单与计价表</t>
  </si>
  <si>
    <t>工程名称：漳州西收费棚修缮工程</t>
  </si>
  <si>
    <t>项目编码</t>
  </si>
  <si>
    <t>项目名称</t>
  </si>
  <si>
    <t>项目特征描述</t>
  </si>
  <si>
    <t>计量
单位</t>
  </si>
  <si>
    <t>工程量</t>
  </si>
  <si>
    <t>金   额（元）</t>
  </si>
  <si>
    <t>综合
单价</t>
  </si>
  <si>
    <t>合  价</t>
  </si>
  <si>
    <t>漳州西收费棚修缮工程</t>
  </si>
  <si>
    <t>土建单位工程</t>
  </si>
  <si>
    <t>R. 拆除工程</t>
  </si>
  <si>
    <t>屋面上层板拆除</t>
  </si>
  <si>
    <t>1.拆除金属压型板材屋面</t>
  </si>
  <si>
    <t>m2</t>
  </si>
  <si>
    <t>其他金属构件拆除</t>
  </si>
  <si>
    <t>1.主檩条拆除 10#槽钢</t>
  </si>
  <si>
    <t>t</t>
  </si>
  <si>
    <t>1.次檩条拆除 
C150x60x50x3.0mm</t>
  </si>
  <si>
    <t>1.屋面吊杆拆除 Φ114*4.0热
镀锌无缝钢管</t>
  </si>
  <si>
    <t>屋面天沟拆除</t>
  </si>
  <si>
    <t>1.2.0mm不锈钢天沟水槽</t>
  </si>
  <si>
    <t>m</t>
  </si>
  <si>
    <t>屋面排水管拆除</t>
  </si>
  <si>
    <t>1.拆除原下水管 150PVC下水
管</t>
  </si>
  <si>
    <t>余方弃置</t>
  </si>
  <si>
    <t>1.废渣及垃圾清理外运</t>
  </si>
  <si>
    <t>项</t>
  </si>
  <si>
    <t>F. 金属结构工程</t>
  </si>
  <si>
    <t>型材屋面</t>
  </si>
  <si>
    <t>1.上层板1.2mm铝镁锰板470型</t>
  </si>
  <si>
    <t>1.0.526mm820彩钢下层板</t>
  </si>
  <si>
    <t>1.1.2mm铝镁锰板470型</t>
  </si>
  <si>
    <t>塑料管</t>
  </si>
  <si>
    <t>1.φ150PVC下水管</t>
  </si>
  <si>
    <t>钢支撑、钢拉条</t>
  </si>
  <si>
    <t>1.屋面吊杆 Φ140*4无缝钢管
  2.12*250*280，12*250*290，
12*250*260，12*260*260连接板
  3.120*200*10/2加劲板</t>
  </si>
  <si>
    <t>屋面天沟、檐沟防
水</t>
  </si>
  <si>
    <t>P. 油漆、涂料、
裱糊工程</t>
  </si>
  <si>
    <t>金属面油漆</t>
  </si>
  <si>
    <t>1.吊杆连接板以及预埋板除锈
刷漆
  2.底漆二遍75U  环氧富锌底
漆含锌量35%
  3.中间漆二遍75U  环氧云铁
中间漆
  4.面漆 一遍60U  氟碳面漆</t>
  </si>
  <si>
    <t>合     计</t>
  </si>
  <si>
    <t xml:space="preserve">  表7</t>
  </si>
  <si>
    <t>单价措施项目清单与计价表</t>
  </si>
  <si>
    <t>垂直运输</t>
  </si>
  <si>
    <t>外脚手架及垂直封
闭安全网</t>
  </si>
  <si>
    <t xml:space="preserve">  表8</t>
  </si>
  <si>
    <t>其他项目清单与计价汇总表</t>
  </si>
  <si>
    <t>工程名称:漳州西收费棚修缮工程</t>
  </si>
  <si>
    <t>项  目  名  称</t>
  </si>
  <si>
    <t>备    注</t>
  </si>
  <si>
    <t>合计</t>
  </si>
  <si>
    <t>——</t>
  </si>
  <si>
    <t xml:space="preserve">  表9-1</t>
  </si>
  <si>
    <t>暂列金额明细表</t>
  </si>
  <si>
    <t>备  注</t>
  </si>
  <si>
    <t>设计变更和现场签证暂列金额</t>
  </si>
  <si>
    <t>优质工程增加费</t>
  </si>
  <si>
    <t>缩短定额工期增加费</t>
  </si>
  <si>
    <t>4</t>
  </si>
  <si>
    <t>远程监控系统租赁费</t>
  </si>
  <si>
    <t>5</t>
  </si>
  <si>
    <t>发包人检测费</t>
  </si>
  <si>
    <t>6</t>
  </si>
  <si>
    <t>工程噪音超标排污费</t>
  </si>
  <si>
    <t>7</t>
  </si>
  <si>
    <t>渣土收纳费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</si>
</sst>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indexed="8"/>
      <name val="Arial"/>
      <family val="2"/>
      <charset val="0"/>
    </font>
    <font>
      <sz val="9"/>
      <color indexed="8"/>
      <name val="新宋体"/>
      <family val="3"/>
      <charset val="134"/>
    </font>
    <font>
      <b/>
      <sz val="17"/>
      <color indexed="8"/>
      <name val="新宋体"/>
      <family val="3"/>
      <charset val="134"/>
    </font>
    <font>
      <sz val="10"/>
      <color indexed="8"/>
      <name val="新宋体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right" vertical="center" wrapText="1"/>
    </xf>
    <xf numFmtId="10" fontId="1" fillId="0" borderId="0" xfId="11" applyNumberFormat="1" applyFont="1" applyFill="1" applyBorder="1" applyAlignment="1"/>
    <xf numFmtId="176" fontId="1" fillId="0" borderId="0" xfId="0" applyNumberFormat="1" applyFont="1" applyFill="1" applyBorder="1" applyAlignment="1"/>
    <xf numFmtId="0" fontId="4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zoomScaleSheetLayoutView="60" workbookViewId="0">
      <selection activeCell="J15" sqref="J15"/>
    </sheetView>
  </sheetViews>
  <sheetFormatPr defaultColWidth="7.775" defaultRowHeight="12.75"/>
  <cols>
    <col min="1" max="1" width="11.6583333333333" style="1" customWidth="1"/>
    <col min="2" max="2" width="30.4583333333333" style="1" customWidth="1"/>
    <col min="3" max="3" width="14.1916666666667" style="1" customWidth="1"/>
    <col min="4" max="4" width="25.3833333333333" style="1" customWidth="1"/>
    <col min="5" max="8" width="7.775" style="1"/>
    <col min="9" max="9" width="9.25" style="1"/>
    <col min="10" max="10" width="11.25" style="1"/>
    <col min="11" max="11" width="10.75" style="1" customWidth="1"/>
    <col min="12" max="12" width="11.25" style="1"/>
    <col min="13" max="16384" width="7.775" style="1"/>
  </cols>
  <sheetData>
    <row r="1" ht="19.5" customHeight="1" spans="1:4">
      <c r="A1" s="2" t="s">
        <v>0</v>
      </c>
      <c r="B1" s="3" t="s">
        <v>1</v>
      </c>
      <c r="C1" s="3" t="s">
        <v>1</v>
      </c>
      <c r="D1" s="3" t="s">
        <v>1</v>
      </c>
    </row>
    <row r="2" ht="38.25" customHeight="1" spans="1:12">
      <c r="A2" s="4" t="s">
        <v>2</v>
      </c>
      <c r="B2" s="4"/>
      <c r="C2" s="4"/>
      <c r="D2" s="4"/>
      <c r="J2" s="18"/>
      <c r="K2" s="18"/>
      <c r="L2" s="18"/>
    </row>
    <row r="3" ht="31" customHeight="1" spans="1:4">
      <c r="A3" s="5" t="s">
        <v>3</v>
      </c>
      <c r="B3" s="5"/>
      <c r="C3" s="6" t="s">
        <v>4</v>
      </c>
      <c r="D3" s="6"/>
    </row>
    <row r="4" ht="17.25" customHeight="1" spans="1:4">
      <c r="A4" s="19" t="s">
        <v>5</v>
      </c>
      <c r="B4" s="19" t="s">
        <v>6</v>
      </c>
      <c r="C4" s="19"/>
      <c r="D4" s="19" t="s">
        <v>7</v>
      </c>
    </row>
    <row r="5" ht="1.5" customHeight="1" spans="1:4">
      <c r="A5" s="20" t="s">
        <v>1</v>
      </c>
      <c r="B5" s="20" t="s">
        <v>1</v>
      </c>
      <c r="C5" s="20"/>
      <c r="D5" s="20" t="s">
        <v>1</v>
      </c>
    </row>
    <row r="6" ht="1.5" customHeight="1" spans="1:4">
      <c r="A6" s="21" t="s">
        <v>1</v>
      </c>
      <c r="B6" s="21" t="s">
        <v>1</v>
      </c>
      <c r="C6" s="21"/>
      <c r="D6" s="21" t="s">
        <v>1</v>
      </c>
    </row>
    <row r="7" ht="15.75" customHeight="1" spans="1:4">
      <c r="A7" s="8" t="s">
        <v>8</v>
      </c>
      <c r="B7" s="9" t="s">
        <v>9</v>
      </c>
      <c r="C7" s="9"/>
      <c r="D7" s="16">
        <f>D8</f>
        <v>625480.29134558</v>
      </c>
    </row>
    <row r="8" ht="15.75" customHeight="1" spans="1:4">
      <c r="A8" s="8" t="s">
        <v>10</v>
      </c>
      <c r="B8" s="9" t="s">
        <v>11</v>
      </c>
      <c r="C8" s="9"/>
      <c r="D8" s="16">
        <f>分部分项工程量清单与计价表!H26</f>
        <v>625480.29134558</v>
      </c>
    </row>
    <row r="9" ht="15.75" customHeight="1" spans="1:4">
      <c r="A9" s="8" t="s">
        <v>12</v>
      </c>
      <c r="B9" s="9" t="s">
        <v>13</v>
      </c>
      <c r="C9" s="9"/>
      <c r="D9" s="16">
        <f>措施项目清单与计价表!H11</f>
        <v>95848.2757387037</v>
      </c>
    </row>
    <row r="10" ht="15.75" customHeight="1" spans="1:4">
      <c r="A10" s="8" t="s">
        <v>14</v>
      </c>
      <c r="B10" s="9" t="s">
        <v>15</v>
      </c>
      <c r="C10" s="9"/>
      <c r="D10" s="10" t="s">
        <v>16</v>
      </c>
    </row>
    <row r="11" ht="15.75" customHeight="1" spans="1:4">
      <c r="A11" s="8" t="s">
        <v>17</v>
      </c>
      <c r="B11" s="9" t="s">
        <v>18</v>
      </c>
      <c r="C11" s="9"/>
      <c r="D11" s="10" t="s">
        <v>16</v>
      </c>
    </row>
    <row r="12" ht="15.75" customHeight="1" spans="1:4">
      <c r="A12" s="8" t="s">
        <v>19</v>
      </c>
      <c r="B12" s="9" t="s">
        <v>20</v>
      </c>
      <c r="C12" s="9"/>
      <c r="D12" s="10" t="s">
        <v>1</v>
      </c>
    </row>
    <row r="13" ht="15.75" customHeight="1" spans="1:4">
      <c r="A13" s="8" t="s">
        <v>21</v>
      </c>
      <c r="B13" s="9" t="s">
        <v>22</v>
      </c>
      <c r="C13" s="9"/>
      <c r="D13" s="10" t="s">
        <v>1</v>
      </c>
    </row>
    <row r="14" ht="15.75" customHeight="1" spans="1:10">
      <c r="A14" s="8" t="s">
        <v>23</v>
      </c>
      <c r="B14" s="8"/>
      <c r="C14" s="8"/>
      <c r="D14" s="16">
        <f>D7+D9+D10</f>
        <v>771328.567084284</v>
      </c>
      <c r="J14" s="18"/>
    </row>
    <row r="15" ht="409.5" customHeight="1"/>
    <row r="16" ht="15.75" customHeight="1" spans="2:4">
      <c r="B16" s="3" t="s">
        <v>1</v>
      </c>
      <c r="C16" s="3" t="s">
        <v>1</v>
      </c>
      <c r="D16" s="3" t="s">
        <v>1</v>
      </c>
    </row>
  </sheetData>
  <mergeCells count="14">
    <mergeCell ref="A2:D2"/>
    <mergeCell ref="A3:B3"/>
    <mergeCell ref="C3:D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A14:C14"/>
  </mergeCells>
  <pageMargins left="0.61" right="0.22" top="0.41" bottom="0.41" header="0" footer="0"/>
  <pageSetup paperSize="9" fitToWidth="0" fitToHeight="0" orientation="portrait" horizontalDpi="600" verticalDpi="600"/>
  <headerFooter alignWithMargins="0" scaleWithDoc="0"/>
  <rowBreaks count="1" manualBreakCount="1">
    <brk id="16" max="2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zoomScaleSheetLayoutView="60" topLeftCell="A5" workbookViewId="0">
      <selection activeCell="N3" sqref="N3"/>
    </sheetView>
  </sheetViews>
  <sheetFormatPr defaultColWidth="7.775" defaultRowHeight="12.75"/>
  <cols>
    <col min="1" max="1" width="4.49166666666667" style="1" customWidth="1"/>
    <col min="2" max="2" width="11.075" style="1" customWidth="1"/>
    <col min="3" max="3" width="14.075" style="1" customWidth="1"/>
    <col min="4" max="4" width="24.4666666666667" style="1" customWidth="1"/>
    <col min="5" max="5" width="4.60833333333333" style="1" customWidth="1"/>
    <col min="6" max="6" width="7.96666666666667" style="1" customWidth="1"/>
    <col min="7" max="7" width="7.85" style="1" customWidth="1"/>
    <col min="8" max="8" width="9.45833333333333" style="1" customWidth="1"/>
    <col min="9" max="11" width="7.775" style="1"/>
    <col min="12" max="12" width="9.25" style="1"/>
    <col min="13" max="13" width="7.775" style="1"/>
    <col min="14" max="14" width="11.125" style="1"/>
    <col min="15" max="16384" width="7.775" style="1"/>
  </cols>
  <sheetData>
    <row r="1" ht="19.5" customHeight="1" spans="1:8">
      <c r="A1" s="2" t="s">
        <v>24</v>
      </c>
      <c r="B1" s="2"/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</row>
    <row r="2" ht="38.25" customHeight="1" spans="1:8">
      <c r="A2" s="4" t="s">
        <v>25</v>
      </c>
      <c r="B2" s="4"/>
      <c r="C2" s="4"/>
      <c r="D2" s="4"/>
      <c r="E2" s="4"/>
      <c r="F2" s="4"/>
      <c r="G2" s="4"/>
      <c r="H2" s="4"/>
    </row>
    <row r="3" ht="31" customHeight="1" spans="1:14">
      <c r="A3" s="5" t="s">
        <v>26</v>
      </c>
      <c r="B3" s="5"/>
      <c r="C3" s="5"/>
      <c r="D3" s="5"/>
      <c r="E3" s="5"/>
      <c r="F3" s="5"/>
      <c r="G3" s="6" t="s">
        <v>4</v>
      </c>
      <c r="H3" s="6"/>
      <c r="L3" s="1">
        <f>H26+措施项目清单与计价表!H11</f>
        <v>721328.567084284</v>
      </c>
      <c r="M3" s="1">
        <v>721328.5708</v>
      </c>
      <c r="N3" s="17">
        <v>0.940687645035138</v>
      </c>
    </row>
    <row r="4" ht="21.5" customHeight="1" spans="1:8">
      <c r="A4" s="7" t="s">
        <v>5</v>
      </c>
      <c r="B4" s="7" t="s">
        <v>27</v>
      </c>
      <c r="C4" s="7" t="s">
        <v>28</v>
      </c>
      <c r="D4" s="7" t="s">
        <v>29</v>
      </c>
      <c r="E4" s="7" t="s">
        <v>30</v>
      </c>
      <c r="F4" s="7" t="s">
        <v>31</v>
      </c>
      <c r="G4" s="7" t="s">
        <v>32</v>
      </c>
      <c r="H4" s="7"/>
    </row>
    <row r="5" ht="32.5" customHeight="1" spans="1:8">
      <c r="A5" s="7"/>
      <c r="B5" s="7"/>
      <c r="C5" s="7"/>
      <c r="D5" s="7"/>
      <c r="E5" s="7"/>
      <c r="F5" s="7"/>
      <c r="G5" s="7" t="s">
        <v>33</v>
      </c>
      <c r="H5" s="7" t="s">
        <v>34</v>
      </c>
    </row>
    <row r="6" ht="15.75" customHeight="1" spans="1:8">
      <c r="A6" s="8" t="s">
        <v>35</v>
      </c>
      <c r="B6" s="8"/>
      <c r="C6" s="8"/>
      <c r="D6" s="8"/>
      <c r="E6" s="8"/>
      <c r="F6" s="8"/>
      <c r="G6" s="8"/>
      <c r="H6" s="8"/>
    </row>
    <row r="7" ht="15.75" customHeight="1" spans="1:8">
      <c r="A7" s="8" t="s">
        <v>36</v>
      </c>
      <c r="B7" s="8"/>
      <c r="C7" s="8"/>
      <c r="D7" s="8"/>
      <c r="E7" s="8"/>
      <c r="F7" s="8"/>
      <c r="G7" s="8"/>
      <c r="H7" s="8"/>
    </row>
    <row r="8" ht="15.75" customHeight="1" spans="1:8">
      <c r="A8" s="8" t="s">
        <v>11</v>
      </c>
      <c r="B8" s="8"/>
      <c r="C8" s="8"/>
      <c r="D8" s="8"/>
      <c r="E8" s="8"/>
      <c r="F8" s="8"/>
      <c r="G8" s="8"/>
      <c r="H8" s="8"/>
    </row>
    <row r="9" ht="15.75" customHeight="1" spans="1:8">
      <c r="A9" s="8">
        <v>1</v>
      </c>
      <c r="B9" s="9">
        <v>1</v>
      </c>
      <c r="C9" s="9" t="s">
        <v>37</v>
      </c>
      <c r="D9" s="15"/>
      <c r="E9" s="8"/>
      <c r="F9" s="10"/>
      <c r="G9" s="10"/>
      <c r="H9" s="16">
        <f>SUM(H10:H16)</f>
        <v>51016.5295054177</v>
      </c>
    </row>
    <row r="10" ht="15.75" customHeight="1" spans="1:14">
      <c r="A10" s="8">
        <v>2</v>
      </c>
      <c r="B10" s="9">
        <v>11607003001</v>
      </c>
      <c r="C10" s="9" t="s">
        <v>38</v>
      </c>
      <c r="D10" s="15" t="s">
        <v>39</v>
      </c>
      <c r="E10" s="8" t="s">
        <v>40</v>
      </c>
      <c r="F10" s="10">
        <v>1340.14</v>
      </c>
      <c r="G10" s="16">
        <v>28.2864774862066</v>
      </c>
      <c r="H10" s="16">
        <f>F10*G10</f>
        <v>37907.8399383649</v>
      </c>
      <c r="N10" s="18">
        <v>28.2864774862066</v>
      </c>
    </row>
    <row r="11" ht="15.75" customHeight="1" spans="1:14">
      <c r="A11" s="8">
        <v>3</v>
      </c>
      <c r="B11" s="9">
        <v>11611005003</v>
      </c>
      <c r="C11" s="9" t="s">
        <v>41</v>
      </c>
      <c r="D11" s="15" t="s">
        <v>42</v>
      </c>
      <c r="E11" s="8" t="s">
        <v>43</v>
      </c>
      <c r="F11" s="10">
        <v>3.653</v>
      </c>
      <c r="G11" s="16">
        <v>618.69026413961</v>
      </c>
      <c r="H11" s="16">
        <f t="shared" ref="H11:H16" si="0">F11*G11</f>
        <v>2260.075534902</v>
      </c>
      <c r="N11" s="18">
        <v>618.69026413961</v>
      </c>
    </row>
    <row r="12" ht="23.75" customHeight="1" spans="1:14">
      <c r="A12" s="8">
        <v>4</v>
      </c>
      <c r="B12" s="9">
        <v>11611005002</v>
      </c>
      <c r="C12" s="9" t="s">
        <v>41</v>
      </c>
      <c r="D12" s="15" t="s">
        <v>44</v>
      </c>
      <c r="E12" s="8" t="s">
        <v>43</v>
      </c>
      <c r="F12" s="10">
        <v>5.537</v>
      </c>
      <c r="G12" s="16">
        <v>618.69026413961</v>
      </c>
      <c r="H12" s="16">
        <f t="shared" si="0"/>
        <v>3425.68799254102</v>
      </c>
      <c r="N12" s="18">
        <v>618.69026413961</v>
      </c>
    </row>
    <row r="13" ht="23.75" customHeight="1" spans="1:14">
      <c r="A13" s="8">
        <v>5</v>
      </c>
      <c r="B13" s="9">
        <v>11611005001</v>
      </c>
      <c r="C13" s="9" t="s">
        <v>41</v>
      </c>
      <c r="D13" s="15" t="s">
        <v>45</v>
      </c>
      <c r="E13" s="8" t="s">
        <v>43</v>
      </c>
      <c r="F13" s="10">
        <v>1.628</v>
      </c>
      <c r="G13" s="16">
        <v>635.481538603487</v>
      </c>
      <c r="H13" s="16">
        <f t="shared" si="0"/>
        <v>1034.56394484648</v>
      </c>
      <c r="N13" s="18">
        <v>635.481538603487</v>
      </c>
    </row>
    <row r="14" ht="15.75" customHeight="1" spans="1:14">
      <c r="A14" s="8">
        <v>6</v>
      </c>
      <c r="B14" s="9">
        <v>10902007001</v>
      </c>
      <c r="C14" s="9" t="s">
        <v>46</v>
      </c>
      <c r="D14" s="15" t="s">
        <v>47</v>
      </c>
      <c r="E14" s="8" t="s">
        <v>48</v>
      </c>
      <c r="F14" s="10">
        <v>48</v>
      </c>
      <c r="G14" s="16">
        <v>50.2327202448764</v>
      </c>
      <c r="H14" s="16">
        <f t="shared" si="0"/>
        <v>2411.17057175406</v>
      </c>
      <c r="N14" s="18">
        <v>50.2327202448764</v>
      </c>
    </row>
    <row r="15" ht="23.75" customHeight="1" spans="1:14">
      <c r="A15" s="8">
        <v>7</v>
      </c>
      <c r="B15" s="9">
        <v>31001006001</v>
      </c>
      <c r="C15" s="9" t="s">
        <v>49</v>
      </c>
      <c r="D15" s="15" t="s">
        <v>50</v>
      </c>
      <c r="E15" s="8" t="s">
        <v>48</v>
      </c>
      <c r="F15" s="10">
        <v>31.53</v>
      </c>
      <c r="G15" s="16">
        <v>6.80117167360405</v>
      </c>
      <c r="H15" s="16">
        <f t="shared" si="0"/>
        <v>214.440942868736</v>
      </c>
      <c r="N15" s="18">
        <v>6.80117167360405</v>
      </c>
    </row>
    <row r="16" ht="15.75" customHeight="1" spans="1:14">
      <c r="A16" s="8">
        <v>8</v>
      </c>
      <c r="B16" s="9">
        <v>10103002001</v>
      </c>
      <c r="C16" s="9" t="s">
        <v>51</v>
      </c>
      <c r="D16" s="15" t="s">
        <v>52</v>
      </c>
      <c r="E16" s="8" t="s">
        <v>53</v>
      </c>
      <c r="F16" s="10">
        <v>1</v>
      </c>
      <c r="G16" s="16">
        <v>3762.75058014055</v>
      </c>
      <c r="H16" s="16">
        <f t="shared" si="0"/>
        <v>3762.75058014055</v>
      </c>
      <c r="N16" s="18">
        <v>3762.75058014055</v>
      </c>
    </row>
    <row r="17" ht="15.75" customHeight="1" spans="1:8">
      <c r="A17" s="8">
        <v>9</v>
      </c>
      <c r="B17" s="9">
        <v>2</v>
      </c>
      <c r="C17" s="9" t="s">
        <v>54</v>
      </c>
      <c r="D17" s="15"/>
      <c r="E17" s="8"/>
      <c r="F17" s="10"/>
      <c r="G17" s="10"/>
      <c r="H17" s="16">
        <f>SUM(H18:H23)</f>
        <v>567933.719674911</v>
      </c>
    </row>
    <row r="18" ht="15.75" customHeight="1" spans="1:14">
      <c r="A18" s="8">
        <v>10</v>
      </c>
      <c r="B18" s="9">
        <v>10901002001</v>
      </c>
      <c r="C18" s="9" t="s">
        <v>55</v>
      </c>
      <c r="D18" s="15" t="s">
        <v>56</v>
      </c>
      <c r="E18" s="8" t="s">
        <v>40</v>
      </c>
      <c r="F18" s="10">
        <v>1340.14</v>
      </c>
      <c r="G18" s="16">
        <f>N18</f>
        <v>248.746033976641</v>
      </c>
      <c r="H18" s="16">
        <f>F18*G18</f>
        <v>333354.509973456</v>
      </c>
      <c r="N18" s="18">
        <v>248.746033976641</v>
      </c>
    </row>
    <row r="19" ht="15.75" customHeight="1" spans="1:14">
      <c r="A19" s="8">
        <v>11</v>
      </c>
      <c r="B19" s="9">
        <v>10901002005</v>
      </c>
      <c r="C19" s="9" t="s">
        <v>55</v>
      </c>
      <c r="D19" s="15" t="s">
        <v>57</v>
      </c>
      <c r="E19" s="8" t="s">
        <v>40</v>
      </c>
      <c r="F19" s="10">
        <v>1340.14</v>
      </c>
      <c r="G19" s="16">
        <f>N19</f>
        <v>122.402276371972</v>
      </c>
      <c r="H19" s="16">
        <f>F19*G19</f>
        <v>164036.186657135</v>
      </c>
      <c r="N19" s="18">
        <v>122.402276371972</v>
      </c>
    </row>
    <row r="20" ht="15.75" customHeight="1" spans="1:14">
      <c r="A20" s="8">
        <v>12</v>
      </c>
      <c r="B20" s="9">
        <v>10901002002</v>
      </c>
      <c r="C20" s="9" t="s">
        <v>55</v>
      </c>
      <c r="D20" s="15" t="s">
        <v>58</v>
      </c>
      <c r="E20" s="8" t="s">
        <v>40</v>
      </c>
      <c r="F20" s="10">
        <v>220.9</v>
      </c>
      <c r="G20" s="16">
        <f>N20</f>
        <v>96.0253948051868</v>
      </c>
      <c r="H20" s="16">
        <f>F20*G20</f>
        <v>21212.0097124658</v>
      </c>
      <c r="N20" s="18">
        <v>96.0253948051868</v>
      </c>
    </row>
    <row r="21" ht="15.75" customHeight="1" spans="1:14">
      <c r="A21" s="8">
        <v>13</v>
      </c>
      <c r="B21" s="9">
        <v>31001006002</v>
      </c>
      <c r="C21" s="9" t="s">
        <v>59</v>
      </c>
      <c r="D21" s="15" t="s">
        <v>60</v>
      </c>
      <c r="E21" s="8" t="s">
        <v>48</v>
      </c>
      <c r="F21" s="10">
        <v>31.53</v>
      </c>
      <c r="G21" s="16">
        <f>N21</f>
        <v>40.0544799255962</v>
      </c>
      <c r="H21" s="16">
        <f>F21*G21</f>
        <v>1262.91775205405</v>
      </c>
      <c r="N21" s="18">
        <v>40.0544799255962</v>
      </c>
    </row>
    <row r="22" ht="46.75" customHeight="1" spans="1:14">
      <c r="A22" s="8">
        <v>14</v>
      </c>
      <c r="B22" s="9">
        <v>10606001001</v>
      </c>
      <c r="C22" s="9" t="s">
        <v>61</v>
      </c>
      <c r="D22" s="15" t="s">
        <v>62</v>
      </c>
      <c r="E22" s="8" t="s">
        <v>43</v>
      </c>
      <c r="F22" s="10">
        <v>2.023</v>
      </c>
      <c r="G22" s="16">
        <f>N22</f>
        <v>9341.07534958117</v>
      </c>
      <c r="H22" s="16">
        <f>F22*G22</f>
        <v>18896.9954322027</v>
      </c>
      <c r="N22" s="18">
        <v>9341.07534958117</v>
      </c>
    </row>
    <row r="23" ht="23.75" customHeight="1" spans="1:14">
      <c r="A23" s="8">
        <v>15</v>
      </c>
      <c r="B23" s="9">
        <v>10902007002</v>
      </c>
      <c r="C23" s="9" t="s">
        <v>63</v>
      </c>
      <c r="D23" s="15" t="s">
        <v>47</v>
      </c>
      <c r="E23" s="8" t="s">
        <v>48</v>
      </c>
      <c r="F23" s="10">
        <v>48</v>
      </c>
      <c r="G23" s="16">
        <f>N23</f>
        <v>607.731253074951</v>
      </c>
      <c r="H23" s="16">
        <f>F23*G23</f>
        <v>29171.1001475976</v>
      </c>
      <c r="N23" s="18">
        <v>607.731253074951</v>
      </c>
    </row>
    <row r="24" ht="23.75" customHeight="1" spans="1:8">
      <c r="A24" s="8">
        <v>16</v>
      </c>
      <c r="B24" s="9">
        <v>3</v>
      </c>
      <c r="C24" s="9" t="s">
        <v>64</v>
      </c>
      <c r="D24" s="15"/>
      <c r="E24" s="8"/>
      <c r="F24" s="10"/>
      <c r="G24" s="10"/>
      <c r="H24" s="16">
        <f>H25</f>
        <v>6530.04216525132</v>
      </c>
    </row>
    <row r="25" ht="80" customHeight="1" spans="1:14">
      <c r="A25" s="8">
        <v>17</v>
      </c>
      <c r="B25" s="9">
        <v>11405001001</v>
      </c>
      <c r="C25" s="9" t="s">
        <v>65</v>
      </c>
      <c r="D25" s="15" t="s">
        <v>66</v>
      </c>
      <c r="E25" s="8" t="s">
        <v>40</v>
      </c>
      <c r="F25" s="10">
        <v>62.18</v>
      </c>
      <c r="G25" s="16">
        <f>N25</f>
        <v>105.018368691723</v>
      </c>
      <c r="H25" s="16">
        <f>F25*G25</f>
        <v>6530.04216525132</v>
      </c>
      <c r="N25" s="18">
        <v>105.018368691723</v>
      </c>
    </row>
    <row r="26" ht="15.75" customHeight="1" spans="1:8">
      <c r="A26" s="8" t="s">
        <v>67</v>
      </c>
      <c r="B26" s="8"/>
      <c r="C26" s="8"/>
      <c r="D26" s="8"/>
      <c r="E26" s="8"/>
      <c r="F26" s="8"/>
      <c r="G26" s="8"/>
      <c r="H26" s="16">
        <f>H9+H17+H24</f>
        <v>625480.29134558</v>
      </c>
    </row>
    <row r="27" ht="131.75" customHeight="1"/>
    <row r="28" ht="15.75" customHeight="1" spans="5:8">
      <c r="E28" s="3" t="s">
        <v>1</v>
      </c>
      <c r="F28" s="3" t="s">
        <v>1</v>
      </c>
      <c r="G28" s="2" t="s">
        <v>1</v>
      </c>
      <c r="H28" s="2"/>
    </row>
  </sheetData>
  <mergeCells count="16">
    <mergeCell ref="A1:B1"/>
    <mergeCell ref="A2:H2"/>
    <mergeCell ref="A3:F3"/>
    <mergeCell ref="G3:H3"/>
    <mergeCell ref="G4:H4"/>
    <mergeCell ref="A6:H6"/>
    <mergeCell ref="A7:H7"/>
    <mergeCell ref="A8:H8"/>
    <mergeCell ref="A26:G26"/>
    <mergeCell ref="G28:H28"/>
    <mergeCell ref="A4:A5"/>
    <mergeCell ref="B4:B5"/>
    <mergeCell ref="C4:C5"/>
    <mergeCell ref="D4:D5"/>
    <mergeCell ref="E4:E5"/>
    <mergeCell ref="F4:F5"/>
  </mergeCells>
  <pageMargins left="0.61" right="0.22" top="0.41" bottom="0.41" header="0" footer="0"/>
  <pageSetup paperSize="9" fitToWidth="0" fitToHeight="0" orientation="portrait" horizontalDpi="600" verticalDpi="600"/>
  <headerFooter alignWithMargins="0" scaleWithDoc="0"/>
  <rowBreaks count="1" manualBreakCount="1">
    <brk id="28" max="25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SheetLayoutView="60" workbookViewId="0">
      <selection activeCell="N12" sqref="N12"/>
    </sheetView>
  </sheetViews>
  <sheetFormatPr defaultColWidth="7.775" defaultRowHeight="12.75"/>
  <cols>
    <col min="1" max="1" width="4.49166666666667" style="1" customWidth="1"/>
    <col min="2" max="2" width="11.075" style="1" customWidth="1"/>
    <col min="3" max="3" width="14.075" style="1" customWidth="1"/>
    <col min="4" max="4" width="24.4666666666667" style="1" customWidth="1"/>
    <col min="5" max="5" width="4.60833333333333" style="1" customWidth="1"/>
    <col min="6" max="6" width="7.96666666666667" style="1" customWidth="1"/>
    <col min="7" max="7" width="7.85" style="1" customWidth="1"/>
    <col min="8" max="8" width="9.45833333333333" style="1" customWidth="1"/>
    <col min="9" max="13" width="7.775" style="1"/>
    <col min="14" max="14" width="11.125" style="1"/>
    <col min="15" max="16384" width="7.775" style="1"/>
  </cols>
  <sheetData>
    <row r="1" ht="19.5" customHeight="1" spans="1:8">
      <c r="A1" s="2" t="s">
        <v>68</v>
      </c>
      <c r="B1" s="2"/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</row>
    <row r="2" ht="38.25" customHeight="1" spans="1:15">
      <c r="A2" s="4" t="s">
        <v>69</v>
      </c>
      <c r="B2" s="4"/>
      <c r="C2" s="4"/>
      <c r="D2" s="4"/>
      <c r="E2" s="4"/>
      <c r="F2" s="4"/>
      <c r="G2" s="4"/>
      <c r="H2" s="4"/>
      <c r="O2" s="17">
        <v>0.940687645035138</v>
      </c>
    </row>
    <row r="3" ht="31" customHeight="1" spans="1:8">
      <c r="A3" s="5" t="s">
        <v>26</v>
      </c>
      <c r="B3" s="5"/>
      <c r="C3" s="5"/>
      <c r="D3" s="5"/>
      <c r="E3" s="5"/>
      <c r="F3" s="5"/>
      <c r="G3" s="6" t="s">
        <v>4</v>
      </c>
      <c r="H3" s="6"/>
    </row>
    <row r="4" ht="21.5" customHeight="1" spans="1:8">
      <c r="A4" s="7" t="s">
        <v>5</v>
      </c>
      <c r="B4" s="7" t="s">
        <v>27</v>
      </c>
      <c r="C4" s="7" t="s">
        <v>28</v>
      </c>
      <c r="D4" s="7" t="s">
        <v>29</v>
      </c>
      <c r="E4" s="7" t="s">
        <v>30</v>
      </c>
      <c r="F4" s="7" t="s">
        <v>31</v>
      </c>
      <c r="G4" s="7" t="s">
        <v>32</v>
      </c>
      <c r="H4" s="7"/>
    </row>
    <row r="5" ht="32.5" customHeight="1" spans="1:8">
      <c r="A5" s="7"/>
      <c r="B5" s="7"/>
      <c r="C5" s="7"/>
      <c r="D5" s="7"/>
      <c r="E5" s="7"/>
      <c r="F5" s="7"/>
      <c r="G5" s="7" t="s">
        <v>33</v>
      </c>
      <c r="H5" s="7" t="s">
        <v>34</v>
      </c>
    </row>
    <row r="6" ht="15.75" customHeight="1" spans="1:8">
      <c r="A6" s="8" t="s">
        <v>35</v>
      </c>
      <c r="B6" s="8"/>
      <c r="C6" s="8"/>
      <c r="D6" s="8"/>
      <c r="E6" s="8"/>
      <c r="F6" s="8"/>
      <c r="G6" s="8"/>
      <c r="H6" s="8"/>
    </row>
    <row r="7" ht="15.75" customHeight="1" spans="1:8">
      <c r="A7" s="8" t="s">
        <v>36</v>
      </c>
      <c r="B7" s="8"/>
      <c r="C7" s="8"/>
      <c r="D7" s="8"/>
      <c r="E7" s="8"/>
      <c r="F7" s="8"/>
      <c r="G7" s="8"/>
      <c r="H7" s="8"/>
    </row>
    <row r="8" ht="15.75" customHeight="1" spans="1:8">
      <c r="A8" s="8" t="s">
        <v>11</v>
      </c>
      <c r="B8" s="8"/>
      <c r="C8" s="8"/>
      <c r="D8" s="8"/>
      <c r="E8" s="8"/>
      <c r="F8" s="8"/>
      <c r="G8" s="8"/>
      <c r="H8" s="8"/>
    </row>
    <row r="9" ht="15.75" customHeight="1" spans="1:14">
      <c r="A9" s="8">
        <v>1</v>
      </c>
      <c r="B9" s="9">
        <v>11703001002</v>
      </c>
      <c r="C9" s="9" t="s">
        <v>70</v>
      </c>
      <c r="D9" s="15" t="s">
        <v>1</v>
      </c>
      <c r="E9" s="8" t="s">
        <v>53</v>
      </c>
      <c r="F9" s="10">
        <v>1</v>
      </c>
      <c r="G9" s="16">
        <v>45500.9673215851</v>
      </c>
      <c r="H9" s="16">
        <f>F9*G9</f>
        <v>45500.9673215851</v>
      </c>
      <c r="N9" s="18"/>
    </row>
    <row r="10" ht="23.75" customHeight="1" spans="1:14">
      <c r="A10" s="8">
        <v>2</v>
      </c>
      <c r="B10" s="9">
        <v>11701002002</v>
      </c>
      <c r="C10" s="9" t="s">
        <v>71</v>
      </c>
      <c r="D10" s="15" t="s">
        <v>1</v>
      </c>
      <c r="E10" s="8" t="s">
        <v>40</v>
      </c>
      <c r="F10" s="10">
        <v>1135.38</v>
      </c>
      <c r="G10" s="16">
        <v>44.3440155869564</v>
      </c>
      <c r="H10" s="16">
        <f>F10*G10</f>
        <v>50347.3084171185</v>
      </c>
      <c r="N10" s="18"/>
    </row>
    <row r="11" ht="15.75" customHeight="1" spans="1:8">
      <c r="A11" s="8" t="s">
        <v>67</v>
      </c>
      <c r="B11" s="8"/>
      <c r="C11" s="8"/>
      <c r="D11" s="8"/>
      <c r="E11" s="8"/>
      <c r="F11" s="8"/>
      <c r="G11" s="8"/>
      <c r="H11" s="16">
        <f>H9+H10</f>
        <v>95848.2757387037</v>
      </c>
    </row>
    <row r="12" ht="409.5" customHeight="1"/>
    <row r="13" ht="15.75" customHeight="1" spans="5:8">
      <c r="E13" s="3" t="s">
        <v>1</v>
      </c>
      <c r="F13" s="3" t="s">
        <v>1</v>
      </c>
      <c r="G13" s="2" t="s">
        <v>1</v>
      </c>
      <c r="H13" s="2"/>
    </row>
  </sheetData>
  <mergeCells count="16">
    <mergeCell ref="A1:B1"/>
    <mergeCell ref="A2:H2"/>
    <mergeCell ref="A3:F3"/>
    <mergeCell ref="G3:H3"/>
    <mergeCell ref="G4:H4"/>
    <mergeCell ref="A6:H6"/>
    <mergeCell ref="A7:H7"/>
    <mergeCell ref="A8:H8"/>
    <mergeCell ref="A11:G11"/>
    <mergeCell ref="G13:H13"/>
    <mergeCell ref="A4:A5"/>
    <mergeCell ref="B4:B5"/>
    <mergeCell ref="C4:C5"/>
    <mergeCell ref="D4:D5"/>
    <mergeCell ref="E4:E5"/>
    <mergeCell ref="F4:F5"/>
  </mergeCells>
  <pageMargins left="0.61" right="0.22" top="0.41" bottom="0.41" header="0" footer="0"/>
  <pageSetup paperSize="9" fitToWidth="0" fitToHeight="0" orientation="portrait" horizontalDpi="600" verticalDpi="600"/>
  <headerFooter alignWithMargins="0" scaleWithDoc="0"/>
  <rowBreaks count="1" manualBreakCount="1">
    <brk id="13" max="25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zoomScaleSheetLayoutView="60" workbookViewId="0">
      <selection activeCell="K9" sqref="K9"/>
    </sheetView>
  </sheetViews>
  <sheetFormatPr defaultColWidth="7.775" defaultRowHeight="12.75" outlineLevelCol="3"/>
  <cols>
    <col min="1" max="1" width="9.34166666666667" style="1" customWidth="1"/>
    <col min="2" max="2" width="38.5333333333333" style="1" customWidth="1"/>
    <col min="3" max="3" width="19.0416666666667" style="1" customWidth="1"/>
    <col min="4" max="4" width="14.6583333333333" style="1" customWidth="1"/>
    <col min="5" max="16384" width="7.775" style="1"/>
  </cols>
  <sheetData>
    <row r="1" ht="19.5" customHeight="1" spans="1:4">
      <c r="A1" s="2" t="s">
        <v>72</v>
      </c>
      <c r="B1" s="3" t="s">
        <v>1</v>
      </c>
      <c r="C1" s="3" t="s">
        <v>1</v>
      </c>
      <c r="D1" s="3" t="s">
        <v>1</v>
      </c>
    </row>
    <row r="2" ht="38.25" customHeight="1" spans="1:4">
      <c r="A2" s="4" t="s">
        <v>73</v>
      </c>
      <c r="B2" s="4"/>
      <c r="C2" s="4"/>
      <c r="D2" s="4"/>
    </row>
    <row r="3" ht="42.5" customHeight="1" spans="1:4">
      <c r="A3" s="5" t="s">
        <v>74</v>
      </c>
      <c r="B3" s="5"/>
      <c r="C3" s="5"/>
      <c r="D3" s="6" t="s">
        <v>4</v>
      </c>
    </row>
    <row r="4" ht="17.25" customHeight="1" spans="1:4">
      <c r="A4" s="11" t="s">
        <v>5</v>
      </c>
      <c r="B4" s="11" t="s">
        <v>75</v>
      </c>
      <c r="C4" s="11" t="s">
        <v>7</v>
      </c>
      <c r="D4" s="11" t="s">
        <v>76</v>
      </c>
    </row>
    <row r="5" ht="15.75" customHeight="1" spans="1:4">
      <c r="A5" s="8" t="s">
        <v>8</v>
      </c>
      <c r="B5" s="9" t="s">
        <v>18</v>
      </c>
      <c r="C5" s="10" t="s">
        <v>16</v>
      </c>
      <c r="D5" s="8" t="s">
        <v>1</v>
      </c>
    </row>
    <row r="6" ht="15.75" customHeight="1" spans="1:4">
      <c r="A6" s="8" t="s">
        <v>12</v>
      </c>
      <c r="B6" s="9" t="s">
        <v>20</v>
      </c>
      <c r="C6" s="10" t="s">
        <v>1</v>
      </c>
      <c r="D6" s="8" t="s">
        <v>1</v>
      </c>
    </row>
    <row r="7" ht="15.75" customHeight="1" spans="1:4">
      <c r="A7" s="8" t="s">
        <v>14</v>
      </c>
      <c r="B7" s="9" t="s">
        <v>22</v>
      </c>
      <c r="C7" s="10" t="s">
        <v>1</v>
      </c>
      <c r="D7" s="8" t="s">
        <v>1</v>
      </c>
    </row>
    <row r="8" ht="15.75" customHeight="1" spans="1:4">
      <c r="A8" s="12" t="s">
        <v>1</v>
      </c>
      <c r="B8" s="13" t="s">
        <v>77</v>
      </c>
      <c r="C8" s="10" t="s">
        <v>16</v>
      </c>
      <c r="D8" s="8" t="s">
        <v>78</v>
      </c>
    </row>
    <row r="9" ht="409.5" customHeight="1"/>
    <row r="10" ht="15.75" customHeight="1" spans="3:4">
      <c r="C10" s="3" t="s">
        <v>1</v>
      </c>
      <c r="D10" s="14" t="s">
        <v>1</v>
      </c>
    </row>
  </sheetData>
  <mergeCells count="2">
    <mergeCell ref="A2:D2"/>
    <mergeCell ref="A3:C3"/>
  </mergeCells>
  <pageMargins left="0.61" right="0.22" top="0.41" bottom="0.41" header="0" footer="0"/>
  <pageSetup paperSize="9" fitToWidth="0" fitToHeight="0" orientation="portrait" horizontalDpi="600" verticalDpi="600"/>
  <headerFooter alignWithMargins="0" scaleWithDoc="0"/>
  <rowBreaks count="1" manualBreakCount="1">
    <brk id="10" max="25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zoomScaleSheetLayoutView="60" workbookViewId="0">
      <selection activeCell="L13" sqref="L13"/>
    </sheetView>
  </sheetViews>
  <sheetFormatPr defaultColWidth="7.775" defaultRowHeight="12.75" outlineLevelCol="3"/>
  <cols>
    <col min="1" max="1" width="7.85" style="1" customWidth="1"/>
    <col min="2" max="2" width="38.4166666666667" style="1" customWidth="1"/>
    <col min="3" max="3" width="18.4666666666667" style="1" customWidth="1"/>
    <col min="4" max="4" width="15.4666666666667" style="1" customWidth="1"/>
    <col min="5" max="16384" width="7.775" style="1"/>
  </cols>
  <sheetData>
    <row r="1" ht="19.5" customHeight="1" spans="1:4">
      <c r="A1" s="2" t="s">
        <v>79</v>
      </c>
      <c r="B1" s="3" t="s">
        <v>1</v>
      </c>
      <c r="C1" s="3" t="s">
        <v>1</v>
      </c>
      <c r="D1" s="3" t="s">
        <v>1</v>
      </c>
    </row>
    <row r="2" ht="38.25" customHeight="1" spans="1:4">
      <c r="A2" s="4" t="s">
        <v>80</v>
      </c>
      <c r="B2" s="4"/>
      <c r="C2" s="4"/>
      <c r="D2" s="4"/>
    </row>
    <row r="3" ht="31" customHeight="1" spans="1:4">
      <c r="A3" s="5" t="s">
        <v>74</v>
      </c>
      <c r="B3" s="5"/>
      <c r="C3" s="5"/>
      <c r="D3" s="6" t="s">
        <v>4</v>
      </c>
    </row>
    <row r="4" ht="17.25" customHeight="1" spans="1:4">
      <c r="A4" s="7" t="s">
        <v>5</v>
      </c>
      <c r="B4" s="7" t="s">
        <v>28</v>
      </c>
      <c r="C4" s="7" t="s">
        <v>7</v>
      </c>
      <c r="D4" s="7" t="s">
        <v>81</v>
      </c>
    </row>
    <row r="5" ht="15.75" customHeight="1" spans="1:4">
      <c r="A5" s="8" t="s">
        <v>8</v>
      </c>
      <c r="B5" s="9" t="s">
        <v>82</v>
      </c>
      <c r="C5" s="10" t="s">
        <v>16</v>
      </c>
      <c r="D5" s="10" t="s">
        <v>1</v>
      </c>
    </row>
    <row r="6" ht="15.75" customHeight="1" spans="1:4">
      <c r="A6" s="8" t="s">
        <v>12</v>
      </c>
      <c r="B6" s="9" t="s">
        <v>83</v>
      </c>
      <c r="C6" s="10" t="s">
        <v>1</v>
      </c>
      <c r="D6" s="10" t="s">
        <v>1</v>
      </c>
    </row>
    <row r="7" ht="15.75" customHeight="1" spans="1:4">
      <c r="A7" s="8" t="s">
        <v>14</v>
      </c>
      <c r="B7" s="9" t="s">
        <v>84</v>
      </c>
      <c r="C7" s="10" t="s">
        <v>1</v>
      </c>
      <c r="D7" s="10" t="s">
        <v>1</v>
      </c>
    </row>
    <row r="8" ht="15.75" customHeight="1" spans="1:4">
      <c r="A8" s="8" t="s">
        <v>85</v>
      </c>
      <c r="B8" s="9" t="s">
        <v>86</v>
      </c>
      <c r="C8" s="10" t="s">
        <v>1</v>
      </c>
      <c r="D8" s="10" t="s">
        <v>1</v>
      </c>
    </row>
    <row r="9" ht="15.75" customHeight="1" spans="1:4">
      <c r="A9" s="8" t="s">
        <v>87</v>
      </c>
      <c r="B9" s="9" t="s">
        <v>88</v>
      </c>
      <c r="C9" s="10" t="s">
        <v>1</v>
      </c>
      <c r="D9" s="10" t="s">
        <v>1</v>
      </c>
    </row>
    <row r="10" ht="15.75" customHeight="1" spans="1:4">
      <c r="A10" s="8" t="s">
        <v>89</v>
      </c>
      <c r="B10" s="9" t="s">
        <v>90</v>
      </c>
      <c r="C10" s="10" t="s">
        <v>1</v>
      </c>
      <c r="D10" s="10" t="s">
        <v>1</v>
      </c>
    </row>
    <row r="11" ht="15.75" customHeight="1" spans="1:4">
      <c r="A11" s="8" t="s">
        <v>91</v>
      </c>
      <c r="B11" s="9" t="s">
        <v>92</v>
      </c>
      <c r="C11" s="10" t="s">
        <v>1</v>
      </c>
      <c r="D11" s="10" t="s">
        <v>1</v>
      </c>
    </row>
    <row r="12" ht="15.75" customHeight="1" spans="1:4">
      <c r="A12" s="8" t="s">
        <v>67</v>
      </c>
      <c r="B12" s="8"/>
      <c r="C12" s="10" t="s">
        <v>16</v>
      </c>
      <c r="D12" s="8" t="s">
        <v>78</v>
      </c>
    </row>
    <row r="13" ht="409.5" customHeight="1"/>
    <row r="14" ht="15.75" customHeight="1" spans="3:4">
      <c r="C14" s="3" t="s">
        <v>1</v>
      </c>
      <c r="D14" s="3" t="s">
        <v>1</v>
      </c>
    </row>
  </sheetData>
  <mergeCells count="3">
    <mergeCell ref="A2:D2"/>
    <mergeCell ref="A3:C3"/>
    <mergeCell ref="A12:B12"/>
  </mergeCells>
  <pageMargins left="0.61" right="0.22" top="0.41" bottom="0.41" header="0" footer="0"/>
  <pageSetup paperSize="9" fitToWidth="0" fitToHeight="0" orientation="portrait" horizontalDpi="600" verticalDpi="600"/>
  <headerFooter alignWithMargins="0" scaleWithDoc="0"/>
  <rowBreaks count="1" manualBreakCount="1">
    <brk id="14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控制价汇总表</vt:lpstr>
      <vt:lpstr>分部分项工程量清单与计价表</vt:lpstr>
      <vt:lpstr>措施项目清单与计价表</vt:lpstr>
      <vt:lpstr>其他项目清单与计价汇总表</vt:lpstr>
      <vt:lpstr>表09-1暂列金额明细表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Insomnia</cp:lastModifiedBy>
  <dcterms:created xsi:type="dcterms:W3CDTF">2023-03-13T01:53:00Z</dcterms:created>
  <dcterms:modified xsi:type="dcterms:W3CDTF">2023-03-31T07:26:48Z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FCC7FF47411B4B51BF144B31F91A883D</vt:lpwstr>
  </property>
</Properties>
</file>