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Y_FISHER\Desktop\2023年信科委托项目\施工协作\三明高速公路低压电力（交通）监控系统及通讯设施、设备安装调试施工协作队伍采购发网资料20230524\"/>
    </mc:Choice>
  </mc:AlternateContent>
  <xr:revisionPtr revIDLastSave="0" documentId="13_ncr:1_{05AECAAD-CB56-4A01-BF25-95BE6D967978}" xr6:coauthVersionLast="47" xr6:coauthVersionMax="47" xr10:uidLastSave="{00000000-0000-0000-0000-000000000000}"/>
  <bookViews>
    <workbookView xWindow="-120" yWindow="-120" windowWidth="29040" windowHeight="15840" xr2:uid="{37DF1E95-A40F-49E6-B222-AA6112650C49}"/>
  </bookViews>
  <sheets>
    <sheet name="报价须知" sheetId="5" r:id="rId1"/>
    <sheet name="报价函" sheetId="4" r:id="rId2"/>
    <sheet name="工程量报价清单" sheetId="1" r:id="rId3"/>
  </sheets>
  <definedNames>
    <definedName name="_xlnm.Print_Titles" localSheetId="2">工程量报价清单!$1:$4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4" i="1" l="1"/>
  <c r="H33" i="1"/>
  <c r="I33" i="1" s="1"/>
  <c r="G33" i="1"/>
  <c r="H32" i="1"/>
  <c r="I32" i="1" s="1"/>
  <c r="G32" i="1"/>
  <c r="H31" i="1"/>
  <c r="I31" i="1" s="1"/>
  <c r="G31" i="1"/>
  <c r="H30" i="1"/>
  <c r="I30" i="1" s="1"/>
  <c r="G30" i="1"/>
  <c r="H29" i="1"/>
  <c r="I29" i="1" s="1"/>
  <c r="G29" i="1"/>
  <c r="H28" i="1"/>
  <c r="I28" i="1" s="1"/>
  <c r="G28" i="1"/>
  <c r="H27" i="1"/>
  <c r="I27" i="1" s="1"/>
  <c r="G27" i="1"/>
  <c r="H19" i="1"/>
  <c r="I19" i="1" s="1"/>
  <c r="G19" i="1"/>
  <c r="H10" i="1"/>
  <c r="I10" i="1" s="1"/>
  <c r="G10" i="1"/>
  <c r="H6" i="1"/>
  <c r="I6" i="1" s="1"/>
  <c r="G6" i="1"/>
  <c r="H25" i="1"/>
  <c r="H24" i="1"/>
  <c r="H23" i="1"/>
  <c r="I23" i="1" s="1"/>
  <c r="H22" i="1"/>
  <c r="H21" i="1"/>
  <c r="H20" i="1"/>
  <c r="G16" i="1"/>
  <c r="H17" i="1"/>
  <c r="H16" i="1"/>
  <c r="I16" i="1" s="1"/>
  <c r="H15" i="1"/>
  <c r="H14" i="1"/>
  <c r="H13" i="1"/>
  <c r="I13" i="1" s="1"/>
  <c r="H12" i="1"/>
  <c r="H11" i="1"/>
  <c r="H8" i="1"/>
  <c r="H7" i="1"/>
  <c r="G7" i="1"/>
  <c r="G8" i="1"/>
  <c r="G11" i="1"/>
  <c r="G12" i="1"/>
  <c r="G13" i="1"/>
  <c r="G14" i="1"/>
  <c r="G15" i="1"/>
  <c r="G17" i="1"/>
  <c r="G20" i="1"/>
  <c r="G21" i="1"/>
  <c r="G22" i="1"/>
  <c r="G23" i="1"/>
  <c r="G24" i="1"/>
  <c r="G25" i="1"/>
  <c r="I25" i="1" l="1"/>
  <c r="I24" i="1"/>
  <c r="I22" i="1"/>
  <c r="I21" i="1"/>
  <c r="I20" i="1"/>
  <c r="I17" i="1"/>
  <c r="I15" i="1"/>
  <c r="I14" i="1"/>
  <c r="I12" i="1"/>
  <c r="I11" i="1"/>
  <c r="I8" i="1"/>
  <c r="I7" i="1"/>
  <c r="I34" i="1" l="1"/>
  <c r="I35" i="1"/>
  <c r="L7" i="4" l="1"/>
  <c r="G7" i="4"/>
</calcChain>
</file>

<file path=xl/sharedStrings.xml><?xml version="1.0" encoding="utf-8"?>
<sst xmlns="http://schemas.openxmlformats.org/spreadsheetml/2006/main" count="156" uniqueCount="101">
  <si>
    <t>序号</t>
  </si>
  <si>
    <t>项目编码</t>
  </si>
  <si>
    <t>项目名称</t>
  </si>
  <si>
    <t>计量单位</t>
  </si>
  <si>
    <t>工程量</t>
  </si>
  <si>
    <t>综合单价</t>
  </si>
  <si>
    <t>合价</t>
  </si>
  <si>
    <t>小       计</t>
    <phoneticPr fontId="2" type="noConversion"/>
  </si>
  <si>
    <t>控制价</t>
    <phoneticPr fontId="2" type="noConversion"/>
  </si>
  <si>
    <t>投标价</t>
    <phoneticPr fontId="2" type="noConversion"/>
  </si>
  <si>
    <t>合价</t>
    <phoneticPr fontId="2" type="noConversion"/>
  </si>
  <si>
    <t>备注</t>
    <phoneticPr fontId="2" type="noConversion"/>
  </si>
  <si>
    <t>（其他补充说明）。</t>
    <phoneticPr fontId="6" type="noConversion"/>
  </si>
  <si>
    <t xml:space="preserve">                      无                                                       </t>
    <phoneticPr fontId="6" type="noConversion"/>
  </si>
  <si>
    <t>3、</t>
    <phoneticPr fontId="6" type="noConversion"/>
  </si>
  <si>
    <t>成我们双方之间共同遵守的文件，对双方具有约束力。</t>
    <phoneticPr fontId="6" type="noConversion"/>
  </si>
  <si>
    <t>2、在合同协议书正式签署生效之前，本投标函连同你方的中标通知书将构</t>
    <phoneticPr fontId="6" type="noConversion"/>
  </si>
  <si>
    <r>
      <rPr>
        <b/>
        <u/>
        <sz val="12"/>
        <color theme="1"/>
        <rFont val="等线"/>
        <family val="3"/>
        <charset val="134"/>
        <scheme val="minor"/>
      </rPr>
      <t>福建畅祥公路工程有限公司</t>
    </r>
    <r>
      <rPr>
        <u/>
        <sz val="12"/>
        <color theme="1"/>
        <rFont val="等线"/>
        <family val="3"/>
        <charset val="134"/>
        <scheme val="minor"/>
      </rPr>
      <t xml:space="preserve"> </t>
    </r>
    <r>
      <rPr>
        <sz val="12"/>
        <color theme="1"/>
        <rFont val="等线"/>
        <family val="3"/>
        <charset val="134"/>
        <scheme val="minor"/>
      </rPr>
      <t>（询价人名称）：</t>
    </r>
    <phoneticPr fontId="6" type="noConversion"/>
  </si>
  <si>
    <t>报价说明</t>
    <phoneticPr fontId="6" type="noConversion"/>
  </si>
  <si>
    <r>
      <t>2、报价人填写报价前应详细阅读和了解、熟知询价文件内容、工程量等。鉴于高速公路特殊性，相关设备安装调试后</t>
    </r>
    <r>
      <rPr>
        <sz val="11"/>
        <color rgb="FFFF0000"/>
        <rFont val="等线"/>
        <family val="3"/>
        <charset val="134"/>
        <scheme val="minor"/>
      </rPr>
      <t>，应满足高速公路对设备的运维管理要求</t>
    </r>
    <r>
      <rPr>
        <sz val="11"/>
        <color theme="1"/>
        <rFont val="等线"/>
        <family val="3"/>
        <charset val="134"/>
        <scheme val="minor"/>
      </rPr>
      <t>。建议报价单位对涉及安装设备位置、状况等自行权衡后再进行报价。</t>
    </r>
    <phoneticPr fontId="6" type="noConversion"/>
  </si>
  <si>
    <t>的总报价（所</t>
    <phoneticPr fontId="6" type="noConversion"/>
  </si>
  <si>
    <t>报总价均为含税报价，依据实际完成并经双方验收确认后的工程数量进行结算）按</t>
    <phoneticPr fontId="6" type="noConversion"/>
  </si>
  <si>
    <t>一、报价函</t>
    <phoneticPr fontId="6" type="noConversion"/>
  </si>
  <si>
    <t>室内管道中安装电缆25芯以内</t>
    <phoneticPr fontId="2" type="noConversion"/>
  </si>
  <si>
    <t>5-6-4-5</t>
    <phoneticPr fontId="2" type="noConversion"/>
  </si>
  <si>
    <t>5-2-6-2</t>
    <phoneticPr fontId="2" type="noConversion"/>
  </si>
  <si>
    <t>安装、调试区域可编制控制器PLC设备</t>
    <phoneticPr fontId="2" type="noConversion"/>
  </si>
  <si>
    <t>米</t>
    <phoneticPr fontId="2" type="noConversion"/>
  </si>
  <si>
    <t>套</t>
    <phoneticPr fontId="2" type="noConversion"/>
  </si>
  <si>
    <t>一</t>
    <phoneticPr fontId="2" type="noConversion"/>
  </si>
  <si>
    <t>二</t>
    <phoneticPr fontId="2" type="noConversion"/>
  </si>
  <si>
    <t>安装、调试LED可变道路情报板悬臂门架式</t>
    <phoneticPr fontId="2" type="noConversion"/>
  </si>
  <si>
    <t>5-2-4-2</t>
    <phoneticPr fontId="2" type="noConversion"/>
  </si>
  <si>
    <t>5-2-9-1</t>
    <phoneticPr fontId="2" type="noConversion"/>
  </si>
  <si>
    <t>安装隧道通行信号灯</t>
    <phoneticPr fontId="2" type="noConversion"/>
  </si>
  <si>
    <t>安装成套配电箱悬挂嵌入式半周长1.0m</t>
    <phoneticPr fontId="2" type="noConversion"/>
  </si>
  <si>
    <t>5-5-5-6</t>
    <phoneticPr fontId="2" type="noConversion"/>
  </si>
  <si>
    <t>安装机动车道信号灯</t>
    <phoneticPr fontId="2" type="noConversion"/>
  </si>
  <si>
    <t>5-2-9-3</t>
    <phoneticPr fontId="2" type="noConversion"/>
  </si>
  <si>
    <t>揭盖盖板(板长500mm以内)</t>
    <phoneticPr fontId="2" type="noConversion"/>
  </si>
  <si>
    <t>5-6-1-15</t>
    <phoneticPr fontId="2" type="noConversion"/>
  </si>
  <si>
    <t>室内管道中安装电缆25芯以内(扩改建工程)</t>
    <phoneticPr fontId="2" type="noConversion"/>
  </si>
  <si>
    <t>三</t>
    <phoneticPr fontId="2" type="noConversion"/>
  </si>
  <si>
    <t>泉三交通诱导设施项目施工</t>
    <phoneticPr fontId="2" type="noConversion"/>
  </si>
  <si>
    <t>邵三交通监控项目施工</t>
    <phoneticPr fontId="2" type="noConversion"/>
  </si>
  <si>
    <t>邵三低压电力监控项目施工</t>
    <phoneticPr fontId="2" type="noConversion"/>
  </si>
  <si>
    <t>5-2-4-1</t>
    <phoneticPr fontId="2" type="noConversion"/>
  </si>
  <si>
    <t>安装、调试LED可变道路情报板门架式</t>
    <phoneticPr fontId="2" type="noConversion"/>
  </si>
  <si>
    <t>敷设通信管道硅芯管1孔</t>
    <phoneticPr fontId="2" type="noConversion"/>
  </si>
  <si>
    <t>5-3-10-9</t>
    <phoneticPr fontId="2" type="noConversion"/>
  </si>
  <si>
    <t>四</t>
    <phoneticPr fontId="2" type="noConversion"/>
  </si>
  <si>
    <t>程量清单、答疑纪要及补充通知等 ），我方经研究后愿意在本项目询价文件“工程</t>
    <phoneticPr fontId="6" type="noConversion"/>
  </si>
  <si>
    <t xml:space="preserve">量报价清单”的控制综合单价基础上下浮   </t>
    <phoneticPr fontId="6" type="noConversion"/>
  </si>
  <si>
    <t>人民币（大写）：</t>
    <phoneticPr fontId="6" type="noConversion"/>
  </si>
  <si>
    <t>即愿意以</t>
    <phoneticPr fontId="6" type="noConversion"/>
  </si>
  <si>
    <t>六</t>
    <phoneticPr fontId="2" type="noConversion"/>
  </si>
  <si>
    <r>
      <t>报 价 人：</t>
    </r>
    <r>
      <rPr>
        <u/>
        <sz val="12"/>
        <color theme="1"/>
        <rFont val="等线"/>
        <family val="3"/>
        <charset val="134"/>
        <scheme val="minor"/>
      </rPr>
      <t xml:space="preserve">                                </t>
    </r>
    <r>
      <rPr>
        <sz val="12"/>
        <color theme="1"/>
        <rFont val="等线"/>
        <family val="3"/>
        <charset val="134"/>
        <scheme val="minor"/>
      </rPr>
      <t xml:space="preserve">（盖单位章）   </t>
    </r>
    <phoneticPr fontId="6" type="noConversion"/>
  </si>
  <si>
    <r>
      <t>地址：</t>
    </r>
    <r>
      <rPr>
        <u/>
        <sz val="12"/>
        <color theme="1"/>
        <rFont val="等线"/>
        <family val="3"/>
        <charset val="134"/>
        <scheme val="minor"/>
      </rPr>
      <t xml:space="preserve">                                                          </t>
    </r>
    <r>
      <rPr>
        <sz val="12"/>
        <color theme="1"/>
        <rFont val="等线"/>
        <family val="3"/>
        <charset val="134"/>
        <scheme val="minor"/>
      </rPr>
      <t>，</t>
    </r>
    <phoneticPr fontId="6" type="noConversion"/>
  </si>
  <si>
    <r>
      <t>网	址：</t>
    </r>
    <r>
      <rPr>
        <u/>
        <sz val="12"/>
        <color theme="1"/>
        <rFont val="等线"/>
        <family val="3"/>
        <charset val="134"/>
        <scheme val="minor"/>
      </rPr>
      <t xml:space="preserve">                                                  </t>
    </r>
    <r>
      <rPr>
        <sz val="12"/>
        <color theme="1"/>
        <rFont val="等线"/>
        <family val="3"/>
        <charset val="134"/>
        <scheme val="minor"/>
      </rPr>
      <t xml:space="preserve"> ，</t>
    </r>
    <phoneticPr fontId="6" type="noConversion"/>
  </si>
  <si>
    <r>
      <t>电	话：</t>
    </r>
    <r>
      <rPr>
        <u/>
        <sz val="12"/>
        <color theme="1"/>
        <rFont val="等线"/>
        <family val="3"/>
        <charset val="134"/>
        <scheme val="minor"/>
      </rPr>
      <t xml:space="preserve">                                             </t>
    </r>
    <r>
      <rPr>
        <sz val="12"/>
        <color theme="1"/>
        <rFont val="等线"/>
        <family val="3"/>
        <charset val="134"/>
        <scheme val="minor"/>
      </rPr>
      <t>，</t>
    </r>
    <phoneticPr fontId="6" type="noConversion"/>
  </si>
  <si>
    <r>
      <t>传	真：</t>
    </r>
    <r>
      <rPr>
        <u/>
        <sz val="12"/>
        <color theme="1"/>
        <rFont val="等线"/>
        <family val="3"/>
        <charset val="134"/>
        <scheme val="minor"/>
      </rPr>
      <t xml:space="preserve">                                      </t>
    </r>
    <r>
      <rPr>
        <sz val="12"/>
        <color theme="1"/>
        <rFont val="等线"/>
        <family val="3"/>
        <charset val="134"/>
        <scheme val="minor"/>
      </rPr>
      <t>，</t>
    </r>
    <phoneticPr fontId="6" type="noConversion"/>
  </si>
  <si>
    <r>
      <t xml:space="preserve"> 邮政编码：</t>
    </r>
    <r>
      <rPr>
        <u/>
        <sz val="12"/>
        <color theme="1"/>
        <rFont val="宋体"/>
        <family val="3"/>
        <charset val="134"/>
      </rPr>
      <t xml:space="preserve">                    </t>
    </r>
    <r>
      <rPr>
        <sz val="12"/>
        <color theme="1"/>
        <rFont val="宋体"/>
        <family val="2"/>
        <charset val="134"/>
      </rPr>
      <t>，</t>
    </r>
    <phoneticPr fontId="6" type="noConversion"/>
  </si>
  <si>
    <r>
      <t xml:space="preserve">  </t>
    </r>
    <r>
      <rPr>
        <sz val="12"/>
        <color theme="1"/>
        <rFont val="宋体"/>
        <family val="2"/>
        <charset val="134"/>
      </rPr>
      <t>日期：</t>
    </r>
    <r>
      <rPr>
        <u/>
        <sz val="12"/>
        <color theme="1"/>
        <rFont val="Calibri"/>
        <family val="2"/>
      </rPr>
      <t xml:space="preserve">                  </t>
    </r>
    <r>
      <rPr>
        <sz val="12"/>
        <color theme="1"/>
        <rFont val="宋体"/>
        <family val="2"/>
        <charset val="134"/>
      </rPr>
      <t>年</t>
    </r>
    <r>
      <rPr>
        <u/>
        <sz val="12"/>
        <color theme="1"/>
        <rFont val="Calibri"/>
        <family val="2"/>
      </rPr>
      <t xml:space="preserve">             </t>
    </r>
    <r>
      <rPr>
        <sz val="12"/>
        <color theme="1"/>
        <rFont val="宋体"/>
        <family val="2"/>
        <charset val="134"/>
      </rPr>
      <t>月</t>
    </r>
    <r>
      <rPr>
        <u/>
        <sz val="12"/>
        <color theme="1"/>
        <rFont val="Calibri"/>
        <family val="2"/>
      </rPr>
      <t xml:space="preserve">              </t>
    </r>
    <r>
      <rPr>
        <sz val="12"/>
        <color theme="1"/>
        <rFont val="宋体"/>
        <family val="2"/>
        <charset val="134"/>
      </rPr>
      <t>日</t>
    </r>
    <phoneticPr fontId="6" type="noConversion"/>
  </si>
  <si>
    <r>
      <t>法定代表人或其委托代理人：</t>
    </r>
    <r>
      <rPr>
        <u/>
        <sz val="12"/>
        <color theme="1"/>
        <rFont val="等线"/>
        <family val="3"/>
        <charset val="134"/>
        <scheme val="minor"/>
      </rPr>
      <t xml:space="preserve">                       </t>
    </r>
    <r>
      <rPr>
        <sz val="12"/>
        <color theme="1"/>
        <rFont val="等线"/>
        <family val="3"/>
        <charset val="134"/>
        <scheme val="minor"/>
      </rPr>
      <t>（签字）</t>
    </r>
    <phoneticPr fontId="6" type="noConversion"/>
  </si>
  <si>
    <t>施工区域覆盖邵三高速将乐段共计18座隧道的A/B道</t>
    <phoneticPr fontId="2" type="noConversion"/>
  </si>
  <si>
    <t>不含主材线缆ZR-KVV12*1.0</t>
    <phoneticPr fontId="2" type="noConversion"/>
  </si>
  <si>
    <t>不含设备</t>
    <phoneticPr fontId="2" type="noConversion"/>
  </si>
  <si>
    <t>施工区域覆盖邵三高速将乐段共计7座隧道的A/B道</t>
    <phoneticPr fontId="2" type="noConversion"/>
  </si>
  <si>
    <t>/</t>
    <phoneticPr fontId="2" type="noConversion"/>
  </si>
  <si>
    <t>不含主材线缆ZR-KVV12*1.0/NH-RVV-2*2.5</t>
    <phoneticPr fontId="2" type="noConversion"/>
  </si>
  <si>
    <t>施工区域覆盖泉南高速三明段共计14座隧道的A/B道及1个互通</t>
    <phoneticPr fontId="2" type="noConversion"/>
  </si>
  <si>
    <r>
      <t>合同约定实施和完成该项目的全部内容，工程质量达到：</t>
    </r>
    <r>
      <rPr>
        <u/>
        <sz val="12"/>
        <color theme="1"/>
        <rFont val="等线"/>
        <family val="3"/>
        <charset val="134"/>
        <scheme val="minor"/>
      </rPr>
      <t xml:space="preserve">      合格      </t>
    </r>
    <r>
      <rPr>
        <sz val="12"/>
        <color theme="1"/>
        <rFont val="等线"/>
        <family val="3"/>
        <charset val="134"/>
        <scheme val="minor"/>
      </rPr>
      <t xml:space="preserve"> 。</t>
    </r>
    <phoneticPr fontId="6" type="noConversion"/>
  </si>
  <si>
    <t>1、报价函、工程量报价清单均已固化；</t>
    <phoneticPr fontId="6" type="noConversion"/>
  </si>
  <si>
    <r>
      <t>4</t>
    </r>
    <r>
      <rPr>
        <sz val="11"/>
        <color theme="1"/>
        <rFont val="宋体"/>
        <family val="2"/>
        <charset val="134"/>
      </rPr>
      <t>、报价人不得对已固化的“报价函”、“工程量报价清单”电子文件中的</t>
    </r>
    <r>
      <rPr>
        <sz val="11"/>
        <color rgb="FFFF0000"/>
        <rFont val="宋体"/>
        <family val="3"/>
        <charset val="134"/>
      </rPr>
      <t>数据、格式和运算定义</t>
    </r>
    <r>
      <rPr>
        <sz val="11"/>
        <color theme="1"/>
        <rFont val="宋体"/>
        <family val="2"/>
        <charset val="134"/>
      </rPr>
      <t>进行修改，</t>
    </r>
    <r>
      <rPr>
        <b/>
        <sz val="11"/>
        <color theme="1"/>
        <rFont val="宋体"/>
        <family val="3"/>
        <charset val="134"/>
      </rPr>
      <t>否则，其报价文件将被否决</t>
    </r>
    <r>
      <rPr>
        <sz val="11"/>
        <color theme="1"/>
        <rFont val="宋体"/>
        <family val="2"/>
        <charset val="134"/>
      </rPr>
      <t>。</t>
    </r>
    <phoneticPr fontId="6" type="noConversion"/>
  </si>
  <si>
    <r>
      <t>3、为方便各报价人报价，报价人在报价时只需填写”报价函“中的控制单价下浮数即可</t>
    </r>
    <r>
      <rPr>
        <sz val="11"/>
        <color rgb="FFFF0000"/>
        <rFont val="等线"/>
        <family val="3"/>
        <charset val="134"/>
        <scheme val="minor"/>
      </rPr>
      <t>（</t>
    </r>
    <r>
      <rPr>
        <b/>
        <sz val="11"/>
        <color rgb="FFFF0000"/>
        <rFont val="等线"/>
        <family val="3"/>
        <charset val="134"/>
        <scheme val="minor"/>
      </rPr>
      <t>标红位置、保留两位小数</t>
    </r>
    <r>
      <rPr>
        <sz val="11"/>
        <color rgb="FFFF0000"/>
        <rFont val="等线"/>
        <family val="3"/>
        <charset val="134"/>
        <scheme val="minor"/>
      </rPr>
      <t>）</t>
    </r>
    <r>
      <rPr>
        <sz val="11"/>
        <color theme="1"/>
        <rFont val="等线"/>
        <family val="3"/>
        <charset val="134"/>
        <scheme val="minor"/>
      </rPr>
      <t>，“工程量报价清单”内的数额会自动相应改变，提交报价文件时直接打印附上即可</t>
    </r>
    <r>
      <rPr>
        <sz val="11"/>
        <color rgb="FFFF0000"/>
        <rFont val="等线"/>
        <family val="3"/>
        <charset val="134"/>
        <scheme val="minor"/>
      </rPr>
      <t>（“报价函”中报价人情况未固化，须按实填写）</t>
    </r>
    <r>
      <rPr>
        <sz val="11"/>
        <color theme="1"/>
        <rFont val="等线"/>
        <family val="3"/>
        <charset val="134"/>
        <scheme val="minor"/>
      </rPr>
      <t>。</t>
    </r>
    <phoneticPr fontId="6" type="noConversion"/>
  </si>
  <si>
    <t>二、工程量报价清单</t>
    <phoneticPr fontId="2" type="noConversion"/>
  </si>
  <si>
    <r>
      <t>报    价    人：</t>
    </r>
    <r>
      <rPr>
        <u/>
        <sz val="9"/>
        <color theme="1"/>
        <rFont val="宋体"/>
        <family val="3"/>
        <charset val="134"/>
      </rPr>
      <t xml:space="preserve">                               </t>
    </r>
    <r>
      <rPr>
        <sz val="9"/>
        <color theme="1"/>
        <rFont val="宋体"/>
        <family val="3"/>
        <charset val="134"/>
      </rPr>
      <t>（盖单位章）             
法定代表人或其委托代理人：</t>
    </r>
    <r>
      <rPr>
        <u/>
        <sz val="9"/>
        <color theme="1"/>
        <rFont val="宋体"/>
        <family val="3"/>
        <charset val="134"/>
      </rPr>
      <t xml:space="preserve">                         </t>
    </r>
    <r>
      <rPr>
        <sz val="9"/>
        <color theme="1"/>
        <rFont val="宋体"/>
        <family val="3"/>
        <charset val="134"/>
      </rPr>
      <t>（签字）                      
日期：</t>
    </r>
    <r>
      <rPr>
        <u/>
        <sz val="9"/>
        <color theme="1"/>
        <rFont val="宋体"/>
        <family val="3"/>
        <charset val="134"/>
      </rPr>
      <t xml:space="preserve"> 2023</t>
    </r>
    <r>
      <rPr>
        <sz val="9"/>
        <color theme="1"/>
        <rFont val="宋体"/>
        <family val="3"/>
        <charset val="134"/>
      </rPr>
      <t xml:space="preserve">年 </t>
    </r>
    <r>
      <rPr>
        <u/>
        <sz val="9"/>
        <color theme="1"/>
        <rFont val="宋体"/>
        <family val="3"/>
        <charset val="134"/>
      </rPr>
      <t xml:space="preserve">5 </t>
    </r>
    <r>
      <rPr>
        <sz val="9"/>
        <color theme="1"/>
        <rFont val="宋体"/>
        <family val="3"/>
        <charset val="134"/>
      </rPr>
      <t xml:space="preserve"> 月</t>
    </r>
    <r>
      <rPr>
        <u/>
        <sz val="9"/>
        <color theme="1"/>
        <rFont val="宋体"/>
        <family val="3"/>
        <charset val="134"/>
      </rPr>
      <t xml:space="preserve">    </t>
    </r>
    <r>
      <rPr>
        <sz val="9"/>
        <color theme="1"/>
        <rFont val="宋体"/>
        <family val="3"/>
        <charset val="134"/>
      </rPr>
      <t xml:space="preserve"> 日                                       </t>
    </r>
    <phoneticPr fontId="2" type="noConversion"/>
  </si>
  <si>
    <t>5-4-3-1</t>
    <phoneticPr fontId="2" type="noConversion"/>
  </si>
  <si>
    <t>隧道单洞单车道封闭维修</t>
    <phoneticPr fontId="2" type="noConversion"/>
  </si>
  <si>
    <t>次</t>
    <phoneticPr fontId="2" type="noConversion"/>
  </si>
  <si>
    <t>含交通管制审批、施工期间的施工区域封闭等</t>
    <phoneticPr fontId="2" type="noConversion"/>
  </si>
  <si>
    <t xml:space="preserve"> 程控改软交换升级项目施工</t>
    <phoneticPr fontId="2" type="noConversion"/>
  </si>
  <si>
    <t>通信网络控制设备(成套标准网络控制器箱柜(套)) 安装、调试</t>
    <phoneticPr fontId="2" type="noConversion"/>
  </si>
  <si>
    <t>配线架(100口)   安装、调试</t>
    <phoneticPr fontId="2" type="noConversion"/>
  </si>
  <si>
    <t>架</t>
    <phoneticPr fontId="2" type="noConversion"/>
  </si>
  <si>
    <t>扩音对讲系统安装调试(对讲电话调试 相互式)    IP电话</t>
    <phoneticPr fontId="2" type="noConversion"/>
  </si>
  <si>
    <t>模／数(A/D)、数／模(D/A)转换设备安装、调试(A/D、D/A转换设备32/48路、32位)</t>
    <phoneticPr fontId="2" type="noConversion"/>
  </si>
  <si>
    <t>台</t>
    <phoneticPr fontId="2" type="noConversion"/>
  </si>
  <si>
    <t>LB-001</t>
    <phoneticPr fontId="2" type="noConversion"/>
  </si>
  <si>
    <t>IAD内线电话业务割接费用</t>
    <phoneticPr fontId="2" type="noConversion"/>
  </si>
  <si>
    <t>项</t>
    <phoneticPr fontId="2" type="noConversion"/>
  </si>
  <si>
    <t>LB-002</t>
    <phoneticPr fontId="2" type="noConversion"/>
  </si>
  <si>
    <t>设备调试费</t>
    <phoneticPr fontId="2" type="noConversion"/>
  </si>
  <si>
    <t>双绞线缆(管内穿放 ≤4对)</t>
    <phoneticPr fontId="2" type="noConversion"/>
  </si>
  <si>
    <t>施工区域涉及泉三、永武、永宁线上的16个收费站办公电话</t>
    <phoneticPr fontId="2" type="noConversion"/>
  </si>
  <si>
    <t>不含设备</t>
  </si>
  <si>
    <t>合        计（含税）</t>
    <phoneticPr fontId="2" type="noConversion"/>
  </si>
  <si>
    <r>
      <t>1、我方已仔细研究了</t>
    </r>
    <r>
      <rPr>
        <u/>
        <sz val="12"/>
        <color theme="1"/>
        <rFont val="等线"/>
        <family val="3"/>
        <charset val="134"/>
        <scheme val="minor"/>
      </rPr>
      <t xml:space="preserve">            三明高速公路低压电力（交通）监控系统及通       </t>
    </r>
    <phoneticPr fontId="6" type="noConversion"/>
  </si>
  <si>
    <t>注：
   1、报价清单已含主（辅）材费、运输费、装卸费、保险费、验收费、税金等一切相关税费，最终结算按现场实际完成的工程量结合上述综合单价报价进行结算；
   2、工程质量：质量应达到《公路工程质量检验评定标准 第二册 机电工程》（JTG F80/2）等相关工程质量要求、相关工程质量要求应满足高速公路对设备的运维管理要求 ； 
   3、安全目标： 不发生安全生产责任事故；
   4、工期：60个日历日。</t>
    <phoneticPr fontId="2" type="noConversion"/>
  </si>
  <si>
    <t>工程名称：三明高速公路低压电力（交通）监控系统及通讯设施、设备安装调试施工协作队伍</t>
    <phoneticPr fontId="2" type="noConversion"/>
  </si>
  <si>
    <r>
      <t xml:space="preserve">  讯设施、设备安装调试施工协作队伍 </t>
    </r>
    <r>
      <rPr>
        <sz val="12"/>
        <color theme="1"/>
        <rFont val="等线"/>
        <family val="3"/>
        <charset val="134"/>
        <scheme val="minor"/>
      </rPr>
      <t xml:space="preserve">   采购文件的全部内容（包括询价文件、工</t>
    </r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</si>
</sst>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.000"/>
    <numFmt numFmtId="177" formatCode="0_);[Red]\(0\)"/>
    <numFmt numFmtId="178" formatCode="0_ "/>
    <numFmt numFmtId="179" formatCode="0.00_);\(0.00\)"/>
    <numFmt numFmtId="180" formatCode="0.00_);[Red]\(0.00\)"/>
    <numFmt numFmtId="181" formatCode="0.00_ "/>
  </numFmts>
  <fonts count="26" x14ac:knownFonts="1">
    <font>
      <sz val="11"/>
      <color theme="1"/>
      <name val="Calibri"/>
      <family val="2"/>
    </font>
    <font>
      <sz val="11"/>
      <color theme="1"/>
      <name val="Calibri"/>
      <family val="2"/>
    </font>
    <font>
      <sz val="9"/>
      <name val="等线"/>
      <family val="2"/>
      <charset val="134"/>
      <scheme val="minor"/>
    </font>
    <font>
      <sz val="9"/>
      <color theme="1"/>
      <name val="宋体"/>
      <family val="2"/>
      <charset val="134"/>
    </font>
    <font>
      <sz val="9"/>
      <color theme="1"/>
      <name val="Calibri"/>
      <family val="2"/>
    </font>
    <font>
      <sz val="9"/>
      <color theme="1"/>
      <name val="宋体"/>
      <family val="3"/>
      <charset val="134"/>
    </font>
    <font>
      <sz val="9"/>
      <name val="宋体"/>
      <family val="3"/>
      <charset val="134"/>
    </font>
    <font>
      <sz val="12"/>
      <color theme="1"/>
      <name val="Calibri"/>
      <family val="2"/>
    </font>
    <font>
      <sz val="12"/>
      <color theme="1"/>
      <name val="宋体"/>
      <family val="2"/>
      <charset val="134"/>
    </font>
    <font>
      <u/>
      <sz val="12"/>
      <color theme="1"/>
      <name val="Calibri"/>
      <family val="2"/>
    </font>
    <font>
      <u/>
      <sz val="12"/>
      <color theme="1"/>
      <name val="宋体"/>
      <family val="3"/>
      <charset val="134"/>
    </font>
    <font>
      <sz val="12"/>
      <color theme="1"/>
      <name val="等线"/>
      <family val="3"/>
      <charset val="134"/>
      <scheme val="minor"/>
    </font>
    <font>
      <u/>
      <sz val="12"/>
      <color theme="1"/>
      <name val="等线"/>
      <family val="3"/>
      <charset val="134"/>
      <scheme val="minor"/>
    </font>
    <font>
      <b/>
      <u/>
      <sz val="12"/>
      <color theme="1"/>
      <name val="等线"/>
      <family val="3"/>
      <charset val="134"/>
      <scheme val="minor"/>
    </font>
    <font>
      <b/>
      <sz val="18"/>
      <color theme="1"/>
      <name val="等线"/>
      <family val="3"/>
      <charset val="134"/>
      <scheme val="minor"/>
    </font>
    <font>
      <b/>
      <sz val="11"/>
      <color theme="1"/>
      <name val="宋体"/>
      <family val="3"/>
      <charset val="134"/>
    </font>
    <font>
      <sz val="11"/>
      <color theme="1"/>
      <name val="等线"/>
      <family val="3"/>
      <charset val="134"/>
      <scheme val="minor"/>
    </font>
    <font>
      <sz val="11"/>
      <color rgb="FFFF0000"/>
      <name val="等线"/>
      <family val="3"/>
      <charset val="134"/>
      <scheme val="minor"/>
    </font>
    <font>
      <b/>
      <sz val="11"/>
      <color rgb="FFFF0000"/>
      <name val="等线"/>
      <family val="3"/>
      <charset val="134"/>
      <scheme val="minor"/>
    </font>
    <font>
      <sz val="11"/>
      <color theme="1"/>
      <name val="宋体"/>
      <family val="2"/>
      <charset val="134"/>
    </font>
    <font>
      <sz val="11"/>
      <color rgb="FFFF0000"/>
      <name val="宋体"/>
      <family val="3"/>
      <charset val="134"/>
    </font>
    <font>
      <u/>
      <sz val="9"/>
      <color theme="1"/>
      <name val="宋体"/>
      <family val="3"/>
      <charset val="134"/>
    </font>
    <font>
      <b/>
      <sz val="8"/>
      <color theme="1"/>
      <name val="宋体"/>
      <family val="3"/>
      <charset val="134"/>
    </font>
    <font>
      <sz val="8"/>
      <color theme="1"/>
      <name val="宋体"/>
      <family val="3"/>
      <charset val="134"/>
    </font>
    <font>
      <sz val="8"/>
      <color theme="1"/>
      <name val="Calibri"/>
      <family val="2"/>
    </font>
    <font>
      <b/>
      <sz val="16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83">
    <xf numFmtId="0" fontId="0" fillId="0" borderId="0" xfId="0"/>
    <xf numFmtId="0" fontId="0" fillId="0" borderId="0" xfId="0" applyAlignment="1">
      <alignment horizontal="center"/>
    </xf>
    <xf numFmtId="0" fontId="5" fillId="0" borderId="2" xfId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 wrapText="1"/>
    </xf>
    <xf numFmtId="0" fontId="5" fillId="0" borderId="6" xfId="1" applyFont="1" applyBorder="1" applyAlignment="1">
      <alignment horizontal="left" vertical="center" wrapText="1"/>
    </xf>
    <xf numFmtId="2" fontId="5" fillId="0" borderId="6" xfId="1" applyNumberFormat="1" applyFont="1" applyBorder="1" applyAlignment="1">
      <alignment horizontal="center" vertical="center" wrapText="1" shrinkToFit="1"/>
    </xf>
    <xf numFmtId="0" fontId="4" fillId="0" borderId="6" xfId="0" applyFont="1" applyBorder="1" applyAlignment="1">
      <alignment horizontal="center"/>
    </xf>
    <xf numFmtId="2" fontId="5" fillId="0" borderId="6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0" fillId="0" borderId="0" xfId="0" applyProtection="1">
      <protection locked="0"/>
    </xf>
    <xf numFmtId="0" fontId="0" fillId="0" borderId="0" xfId="0" applyAlignment="1" applyProtection="1">
      <alignment vertical="center"/>
      <protection locked="0"/>
    </xf>
    <xf numFmtId="0" fontId="7" fillId="0" borderId="0" xfId="0" applyFont="1" applyAlignment="1" applyProtection="1">
      <alignment vertical="center"/>
      <protection locked="0"/>
    </xf>
    <xf numFmtId="0" fontId="7" fillId="0" borderId="0" xfId="0" applyFont="1" applyProtection="1">
      <protection locked="0"/>
    </xf>
    <xf numFmtId="0" fontId="7" fillId="0" borderId="0" xfId="0" applyFont="1" applyAlignment="1" applyProtection="1">
      <alignment horizontal="right" vertical="center"/>
      <protection locked="0"/>
    </xf>
    <xf numFmtId="0" fontId="11" fillId="0" borderId="0" xfId="0" applyFont="1" applyAlignment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11" fillId="0" borderId="0" xfId="0" applyFont="1" applyAlignment="1">
      <alignment horizontal="right" vertical="center"/>
    </xf>
    <xf numFmtId="0" fontId="15" fillId="0" borderId="0" xfId="0" applyFont="1"/>
    <xf numFmtId="0" fontId="16" fillId="0" borderId="0" xfId="0" applyFont="1"/>
    <xf numFmtId="0" fontId="5" fillId="0" borderId="4" xfId="1" applyFont="1" applyBorder="1" applyAlignment="1">
      <alignment horizontal="center" vertical="center" wrapText="1"/>
    </xf>
    <xf numFmtId="179" fontId="5" fillId="0" borderId="2" xfId="1" applyNumberFormat="1" applyFont="1" applyBorder="1" applyAlignment="1">
      <alignment horizontal="center" vertical="center" wrapText="1"/>
    </xf>
    <xf numFmtId="179" fontId="0" fillId="0" borderId="0" xfId="0" applyNumberFormat="1" applyAlignment="1">
      <alignment horizontal="center"/>
    </xf>
    <xf numFmtId="0" fontId="5" fillId="0" borderId="0" xfId="1" applyFont="1" applyAlignment="1">
      <alignment horizontal="center" vertical="center" wrapText="1"/>
    </xf>
    <xf numFmtId="0" fontId="5" fillId="0" borderId="5" xfId="1" applyFont="1" applyBorder="1" applyAlignment="1">
      <alignment horizontal="left" vertical="center" wrapText="1"/>
    </xf>
    <xf numFmtId="0" fontId="5" fillId="0" borderId="8" xfId="1" applyFont="1" applyBorder="1" applyAlignment="1">
      <alignment horizontal="left" vertical="center" wrapText="1"/>
    </xf>
    <xf numFmtId="0" fontId="22" fillId="0" borderId="4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center" vertical="center" wrapText="1"/>
    </xf>
    <xf numFmtId="176" fontId="23" fillId="0" borderId="3" xfId="1" applyNumberFormat="1" applyFont="1" applyBorder="1" applyAlignment="1">
      <alignment horizontal="center" vertical="center" wrapText="1" shrinkToFit="1"/>
    </xf>
    <xf numFmtId="179" fontId="23" fillId="0" borderId="3" xfId="1" applyNumberFormat="1" applyFont="1" applyBorder="1" applyAlignment="1">
      <alignment horizontal="center" vertical="center" wrapText="1" shrinkToFit="1"/>
    </xf>
    <xf numFmtId="177" fontId="23" fillId="0" borderId="3" xfId="1" applyNumberFormat="1" applyFont="1" applyBorder="1" applyAlignment="1">
      <alignment horizontal="center" vertical="center" wrapText="1" shrinkToFit="1"/>
    </xf>
    <xf numFmtId="177" fontId="24" fillId="0" borderId="3" xfId="0" applyNumberFormat="1" applyFont="1" applyBorder="1" applyAlignment="1">
      <alignment horizontal="center"/>
    </xf>
    <xf numFmtId="180" fontId="24" fillId="0" borderId="3" xfId="0" applyNumberFormat="1" applyFont="1" applyBorder="1" applyAlignment="1">
      <alignment horizontal="center" vertical="center"/>
    </xf>
    <xf numFmtId="178" fontId="23" fillId="0" borderId="6" xfId="1" applyNumberFormat="1" applyFont="1" applyBorder="1" applyAlignment="1">
      <alignment horizontal="center" vertical="center" wrapText="1" shrinkToFit="1"/>
    </xf>
    <xf numFmtId="179" fontId="23" fillId="0" borderId="2" xfId="1" applyNumberFormat="1" applyFont="1" applyBorder="1" applyAlignment="1">
      <alignment horizontal="center" vertical="center" wrapText="1" shrinkToFit="1"/>
    </xf>
    <xf numFmtId="179" fontId="23" fillId="0" borderId="6" xfId="1" applyNumberFormat="1" applyFont="1" applyBorder="1" applyAlignment="1">
      <alignment horizontal="center" vertical="center" wrapText="1" shrinkToFit="1"/>
    </xf>
    <xf numFmtId="180" fontId="24" fillId="0" borderId="6" xfId="0" applyNumberFormat="1" applyFont="1" applyBorder="1" applyAlignment="1">
      <alignment horizontal="center" vertical="center"/>
    </xf>
    <xf numFmtId="178" fontId="23" fillId="0" borderId="0" xfId="1" applyNumberFormat="1" applyFont="1" applyAlignment="1">
      <alignment horizontal="center" vertical="center" wrapText="1" shrinkToFit="1"/>
    </xf>
    <xf numFmtId="179" fontId="23" fillId="0" borderId="0" xfId="1" applyNumberFormat="1" applyFont="1" applyAlignment="1">
      <alignment horizontal="center" vertical="center" wrapText="1" shrinkToFit="1"/>
    </xf>
    <xf numFmtId="180" fontId="24" fillId="0" borderId="0" xfId="0" applyNumberFormat="1" applyFont="1" applyAlignment="1">
      <alignment horizontal="center" vertical="center"/>
    </xf>
    <xf numFmtId="179" fontId="24" fillId="0" borderId="6" xfId="0" applyNumberFormat="1" applyFont="1" applyBorder="1" applyAlignment="1">
      <alignment horizontal="center" vertical="center"/>
    </xf>
    <xf numFmtId="0" fontId="8" fillId="0" borderId="0" xfId="0" applyFont="1" applyAlignment="1" applyProtection="1">
      <alignment vertical="center"/>
      <protection locked="0"/>
    </xf>
    <xf numFmtId="0" fontId="22" fillId="0" borderId="10" xfId="0" applyFont="1" applyBorder="1" applyAlignment="1">
      <alignment horizontal="left" vertical="center" wrapText="1"/>
    </xf>
    <xf numFmtId="0" fontId="5" fillId="0" borderId="1" xfId="1" applyFont="1" applyBorder="1" applyAlignment="1">
      <alignment horizontal="left" vertical="center" wrapText="1"/>
    </xf>
    <xf numFmtId="177" fontId="23" fillId="0" borderId="6" xfId="1" applyNumberFormat="1" applyFont="1" applyBorder="1" applyAlignment="1">
      <alignment horizontal="center" vertical="center" wrapText="1" shrinkToFit="1"/>
    </xf>
    <xf numFmtId="178" fontId="5" fillId="0" borderId="6" xfId="1" applyNumberFormat="1" applyFont="1" applyBorder="1" applyAlignment="1">
      <alignment horizontal="center" vertical="center" wrapText="1" shrinkToFit="1"/>
    </xf>
    <xf numFmtId="177" fontId="24" fillId="0" borderId="6" xfId="0" applyNumberFormat="1" applyFont="1" applyBorder="1" applyAlignment="1">
      <alignment horizontal="center" vertical="center"/>
    </xf>
    <xf numFmtId="0" fontId="23" fillId="0" borderId="6" xfId="0" applyFont="1" applyBorder="1" applyAlignment="1">
      <alignment horizontal="left" vertical="center" wrapText="1"/>
    </xf>
    <xf numFmtId="181" fontId="5" fillId="0" borderId="3" xfId="1" applyNumberFormat="1" applyFont="1" applyBorder="1" applyAlignment="1">
      <alignment horizontal="center" vertical="center" wrapText="1" shrinkToFit="1"/>
    </xf>
    <xf numFmtId="178" fontId="5" fillId="0" borderId="6" xfId="1" applyNumberFormat="1" applyFont="1" applyBorder="1" applyAlignment="1">
      <alignment horizontal="left" vertical="center" wrapText="1"/>
    </xf>
    <xf numFmtId="0" fontId="16" fillId="0" borderId="0" xfId="0" applyFont="1" applyAlignment="1">
      <alignment horizontal="left" wrapText="1"/>
    </xf>
    <xf numFmtId="0" fontId="16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1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10" fontId="12" fillId="0" borderId="0" xfId="0" applyNumberFormat="1" applyFont="1" applyAlignment="1" applyProtection="1">
      <alignment horizontal="center" vertical="center"/>
      <protection locked="0"/>
    </xf>
    <xf numFmtId="0" fontId="11" fillId="0" borderId="0" xfId="0" applyFont="1" applyAlignment="1">
      <alignment horizontal="center" vertical="center"/>
    </xf>
    <xf numFmtId="0" fontId="11" fillId="0" borderId="0" xfId="0" applyFont="1" applyAlignment="1" applyProtection="1">
      <alignment horizontal="right" vertical="center"/>
      <protection locked="0"/>
    </xf>
    <xf numFmtId="0" fontId="8" fillId="0" borderId="0" xfId="0" applyFont="1" applyAlignment="1" applyProtection="1">
      <alignment horizontal="right" vertical="center"/>
      <protection locked="0"/>
    </xf>
    <xf numFmtId="0" fontId="7" fillId="0" borderId="0" xfId="0" applyFont="1" applyAlignment="1" applyProtection="1">
      <alignment horizontal="right" vertical="center"/>
      <protection locked="0"/>
    </xf>
    <xf numFmtId="0" fontId="5" fillId="0" borderId="7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/>
    </xf>
    <xf numFmtId="0" fontId="5" fillId="0" borderId="0" xfId="0" applyFont="1" applyAlignment="1" applyProtection="1">
      <alignment horizontal="right" vertical="center" wrapText="1"/>
      <protection locked="0"/>
    </xf>
    <xf numFmtId="0" fontId="25" fillId="0" borderId="0" xfId="1" applyFont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5" fillId="0" borderId="9" xfId="1" applyFont="1" applyBorder="1" applyAlignment="1">
      <alignment horizontal="left" vertical="center" wrapText="1"/>
    </xf>
    <xf numFmtId="0" fontId="5" fillId="0" borderId="2" xfId="1" applyFont="1" applyBorder="1" applyAlignment="1">
      <alignment horizontal="left" vertical="center" wrapText="1"/>
    </xf>
    <xf numFmtId="0" fontId="5" fillId="0" borderId="3" xfId="1" applyFont="1" applyBorder="1" applyAlignment="1">
      <alignment horizontal="left" vertical="center" wrapText="1"/>
    </xf>
    <xf numFmtId="0" fontId="5" fillId="0" borderId="4" xfId="1" applyFont="1" applyBorder="1" applyAlignment="1">
      <alignment horizontal="left" vertical="center" wrapText="1"/>
    </xf>
  </cellXfs>
  <cellStyles count="2">
    <cellStyle name="Normal" xfId="1" xr:uid="{BD40ABA2-DC99-40B8-8FD6-F3C1429548E1}"/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9928FC-A5F2-4819-8160-6BE53C8C2AAA}">
  <sheetPr>
    <tabColor rgb="FFFF0000"/>
  </sheetPr>
  <dimension ref="B2:K7"/>
  <sheetViews>
    <sheetView tabSelected="1" zoomScale="106" zoomScaleNormal="106" workbookViewId="0">
      <selection activeCell="Q6" sqref="Q6"/>
    </sheetView>
  </sheetViews>
  <sheetFormatPr defaultRowHeight="15" x14ac:dyDescent="0.25"/>
  <cols>
    <col min="2" max="2" width="11.85546875" customWidth="1"/>
    <col min="9" max="9" width="7.140625" customWidth="1"/>
    <col min="10" max="10" width="9.140625" hidden="1" customWidth="1"/>
  </cols>
  <sheetData>
    <row r="2" spans="2:11" ht="24" customHeight="1" x14ac:dyDescent="0.25">
      <c r="B2" s="23" t="s">
        <v>18</v>
      </c>
    </row>
    <row r="4" spans="2:11" ht="18" customHeight="1" x14ac:dyDescent="0.25">
      <c r="B4" s="24" t="s">
        <v>72</v>
      </c>
      <c r="C4" s="24"/>
      <c r="D4" s="24"/>
      <c r="E4" s="24"/>
      <c r="F4" s="24"/>
      <c r="G4" s="24"/>
      <c r="H4" s="24"/>
      <c r="I4" s="24"/>
      <c r="J4" s="24"/>
    </row>
    <row r="5" spans="2:11" ht="65.25" customHeight="1" x14ac:dyDescent="0.25">
      <c r="B5" s="55" t="s">
        <v>19</v>
      </c>
      <c r="C5" s="55"/>
      <c r="D5" s="55"/>
      <c r="E5" s="55"/>
      <c r="F5" s="55"/>
      <c r="G5" s="55"/>
      <c r="H5" s="55"/>
      <c r="I5" s="55"/>
      <c r="J5" s="55"/>
    </row>
    <row r="6" spans="2:11" ht="99" customHeight="1" x14ac:dyDescent="0.25">
      <c r="B6" s="56" t="s">
        <v>74</v>
      </c>
      <c r="C6" s="56"/>
      <c r="D6" s="56"/>
      <c r="E6" s="56"/>
      <c r="F6" s="56"/>
      <c r="G6" s="56"/>
      <c r="H6" s="56"/>
      <c r="I6" s="56"/>
      <c r="J6" s="56"/>
      <c r="K6" s="10"/>
    </row>
    <row r="7" spans="2:11" ht="54.75" customHeight="1" x14ac:dyDescent="0.25">
      <c r="B7" s="57" t="s">
        <v>73</v>
      </c>
      <c r="C7" s="57"/>
      <c r="D7" s="57"/>
      <c r="E7" s="57"/>
      <c r="F7" s="57"/>
      <c r="G7" s="57"/>
      <c r="H7" s="57"/>
      <c r="I7" s="57"/>
    </row>
  </sheetData>
  <sheetProtection algorithmName="SHA-512" hashValue="nlA+Up9jcH2fpQb5OOSdtbzlbP68QoGfwjxHn/QOdx+axNqxedTijUqoe0pWvW3HXT2Xj1vqwJf/pjmId9pezw==" saltValue="OCfYcaF0tnJWDv2XGiioeA==" spinCount="100000" sheet="1" selectLockedCells="1"/>
  <mergeCells count="3">
    <mergeCell ref="B5:J5"/>
    <mergeCell ref="B6:J6"/>
    <mergeCell ref="B7:I7"/>
  </mergeCells>
  <phoneticPr fontId="6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362554-36D9-4639-986B-BE2BAD091301}">
  <dimension ref="A1:W32"/>
  <sheetViews>
    <sheetView topLeftCell="A9" workbookViewId="0">
      <selection activeCell="A15" sqref="A15:R15"/>
    </sheetView>
  </sheetViews>
  <sheetFormatPr defaultRowHeight="15" x14ac:dyDescent="0.25"/>
  <cols>
    <col min="1" max="1" width="4" customWidth="1"/>
    <col min="2" max="2" width="7.5703125" customWidth="1"/>
    <col min="3" max="3" width="5.42578125" customWidth="1"/>
    <col min="4" max="4" width="2" customWidth="1"/>
    <col min="5" max="5" width="3.28515625" customWidth="1"/>
    <col min="6" max="6" width="1.5703125" hidden="1" customWidth="1"/>
    <col min="7" max="7" width="2.5703125" customWidth="1"/>
    <col min="8" max="8" width="3.7109375" customWidth="1"/>
    <col min="9" max="9" width="3.140625" customWidth="1"/>
    <col min="10" max="10" width="13.85546875" customWidth="1"/>
    <col min="11" max="11" width="8.140625" customWidth="1"/>
    <col min="12" max="12" width="2.42578125" customWidth="1"/>
    <col min="13" max="13" width="2.140625" customWidth="1"/>
    <col min="14" max="14" width="1.5703125" customWidth="1"/>
    <col min="15" max="15" width="1.28515625" customWidth="1"/>
    <col min="16" max="16" width="2.5703125" customWidth="1"/>
    <col min="17" max="17" width="6.7109375" customWidth="1"/>
    <col min="18" max="18" width="5.5703125" customWidth="1"/>
    <col min="19" max="19" width="17.28515625" customWidth="1"/>
  </cols>
  <sheetData>
    <row r="1" spans="1:23" ht="51" customHeight="1" x14ac:dyDescent="0.25">
      <c r="A1" s="61" t="s">
        <v>22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</row>
    <row r="2" spans="1:23" s="18" customFormat="1" ht="27.75" customHeight="1" x14ac:dyDescent="0.25">
      <c r="B2" s="58" t="s">
        <v>17</v>
      </c>
      <c r="C2" s="58"/>
      <c r="D2" s="58"/>
      <c r="E2" s="58"/>
      <c r="F2" s="58"/>
      <c r="G2" s="58"/>
      <c r="H2" s="58"/>
      <c r="I2" s="58"/>
      <c r="J2" s="58"/>
      <c r="K2" s="58"/>
    </row>
    <row r="3" spans="1:23" s="18" customFormat="1" ht="30.75" customHeight="1" x14ac:dyDescent="0.25">
      <c r="B3" s="20"/>
      <c r="C3" s="58" t="s">
        <v>97</v>
      </c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</row>
    <row r="4" spans="1:23" s="18" customFormat="1" ht="30.75" customHeight="1" x14ac:dyDescent="0.25">
      <c r="B4" s="60" t="s">
        <v>100</v>
      </c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</row>
    <row r="5" spans="1:23" s="18" customFormat="1" ht="30.75" customHeight="1" x14ac:dyDescent="0.25">
      <c r="B5" s="58" t="s">
        <v>51</v>
      </c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</row>
    <row r="6" spans="1:23" s="18" customFormat="1" ht="30.75" customHeight="1" x14ac:dyDescent="0.25">
      <c r="B6" s="58" t="s">
        <v>52</v>
      </c>
      <c r="C6" s="58"/>
      <c r="D6" s="58"/>
      <c r="E6" s="58"/>
      <c r="F6" s="58"/>
      <c r="G6" s="58"/>
      <c r="H6" s="58"/>
      <c r="I6" s="58"/>
      <c r="J6" s="58"/>
      <c r="K6" s="62">
        <v>0</v>
      </c>
      <c r="L6" s="62"/>
      <c r="M6" s="62"/>
      <c r="N6" s="62"/>
      <c r="O6" s="62"/>
      <c r="P6" s="62"/>
      <c r="Q6" s="63" t="s">
        <v>54</v>
      </c>
      <c r="R6" s="63"/>
      <c r="S6" s="63"/>
    </row>
    <row r="7" spans="1:23" s="18" customFormat="1" ht="30.75" customHeight="1" x14ac:dyDescent="0.25">
      <c r="B7" s="58" t="s">
        <v>53</v>
      </c>
      <c r="C7" s="58"/>
      <c r="D7" s="58"/>
      <c r="E7" s="58"/>
      <c r="F7" s="58"/>
      <c r="G7" s="59" t="str">
        <f>TEXT(INT(工程量报价清单!I35),"[dbnum2]")&amp;"圆整"</f>
        <v>陆拾叁万零捌佰叁拾叁圆整</v>
      </c>
      <c r="H7" s="59"/>
      <c r="I7" s="59"/>
      <c r="J7" s="59"/>
      <c r="K7" s="59"/>
      <c r="L7" s="60" t="str">
        <f>"（￥"&amp;工程量报价清单!I35&amp;"）"</f>
        <v>（￥630833）</v>
      </c>
      <c r="M7" s="60"/>
      <c r="N7" s="60"/>
      <c r="O7" s="60"/>
      <c r="P7" s="60"/>
      <c r="Q7" s="60"/>
      <c r="R7" s="58" t="s">
        <v>20</v>
      </c>
      <c r="S7" s="58"/>
      <c r="V7" s="22"/>
      <c r="W7" s="20"/>
    </row>
    <row r="8" spans="1:23" s="18" customFormat="1" ht="30.75" customHeight="1" x14ac:dyDescent="0.25">
      <c r="B8" s="58" t="s">
        <v>21</v>
      </c>
      <c r="C8" s="58"/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  <c r="R8" s="58"/>
      <c r="S8" s="58"/>
    </row>
    <row r="9" spans="1:23" s="18" customFormat="1" ht="30.75" customHeight="1" x14ac:dyDescent="0.25">
      <c r="B9" s="58" t="s">
        <v>71</v>
      </c>
      <c r="C9" s="58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  <c r="R9" s="58"/>
      <c r="S9" s="58"/>
    </row>
    <row r="10" spans="1:23" s="18" customFormat="1" ht="30.75" customHeight="1" x14ac:dyDescent="0.25">
      <c r="B10" s="20"/>
      <c r="C10" s="58" t="s">
        <v>16</v>
      </c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8"/>
      <c r="S10" s="58"/>
    </row>
    <row r="11" spans="1:23" s="18" customFormat="1" ht="30.75" customHeight="1" x14ac:dyDescent="0.25">
      <c r="B11" s="58" t="s">
        <v>15</v>
      </c>
      <c r="C11" s="58"/>
      <c r="D11" s="58"/>
      <c r="E11" s="58"/>
      <c r="F11" s="58"/>
      <c r="G11" s="58"/>
      <c r="H11" s="58"/>
      <c r="I11" s="58"/>
      <c r="J11" s="58"/>
      <c r="K11" s="58"/>
      <c r="L11" s="58"/>
      <c r="M11" s="58"/>
      <c r="N11" s="58"/>
      <c r="O11" s="58"/>
      <c r="P11" s="58"/>
      <c r="Q11" s="58"/>
      <c r="R11" s="58"/>
      <c r="S11" s="58"/>
    </row>
    <row r="12" spans="1:23" s="18" customFormat="1" ht="30.75" customHeight="1" x14ac:dyDescent="0.25">
      <c r="B12" s="20"/>
      <c r="C12" s="20" t="s">
        <v>14</v>
      </c>
      <c r="D12" s="60" t="s">
        <v>13</v>
      </c>
      <c r="E12" s="60"/>
      <c r="F12" s="60"/>
      <c r="G12" s="60"/>
      <c r="H12" s="60"/>
      <c r="I12" s="60"/>
      <c r="J12" s="60"/>
      <c r="K12" s="60"/>
      <c r="L12" s="58" t="s">
        <v>12</v>
      </c>
      <c r="M12" s="58"/>
      <c r="N12" s="58"/>
      <c r="O12" s="58"/>
      <c r="P12" s="58"/>
      <c r="Q12" s="58"/>
      <c r="R12" s="58"/>
      <c r="S12" s="58"/>
    </row>
    <row r="13" spans="1:23" s="18" customFormat="1" ht="18.75" customHeight="1" x14ac:dyDescent="0.25">
      <c r="B13" s="20"/>
      <c r="C13" s="20"/>
      <c r="D13" s="21"/>
      <c r="E13" s="21"/>
      <c r="F13" s="21"/>
      <c r="G13" s="21"/>
      <c r="H13" s="21"/>
      <c r="I13" s="21"/>
      <c r="J13" s="21"/>
      <c r="K13" s="21"/>
      <c r="L13" s="20"/>
      <c r="M13" s="20"/>
      <c r="N13" s="20"/>
      <c r="O13" s="20"/>
      <c r="P13" s="20"/>
      <c r="Q13" s="20"/>
      <c r="R13" s="20"/>
      <c r="S13" s="20"/>
    </row>
    <row r="14" spans="1:23" s="18" customFormat="1" ht="23.25" customHeight="1" x14ac:dyDescent="0.25">
      <c r="B14" s="63"/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</row>
    <row r="15" spans="1:23" s="18" customFormat="1" ht="30.75" customHeight="1" x14ac:dyDescent="0.25">
      <c r="A15" s="64" t="s">
        <v>56</v>
      </c>
      <c r="B15" s="64"/>
      <c r="C15" s="64"/>
      <c r="D15" s="64"/>
      <c r="E15" s="64"/>
      <c r="F15" s="64"/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19"/>
    </row>
    <row r="16" spans="1:23" s="18" customFormat="1" ht="30.75" customHeight="1" x14ac:dyDescent="0.25">
      <c r="A16" s="64" t="s">
        <v>63</v>
      </c>
      <c r="B16" s="64"/>
      <c r="C16" s="64"/>
      <c r="D16" s="64"/>
      <c r="E16" s="64"/>
      <c r="F16" s="64"/>
      <c r="G16" s="64"/>
      <c r="H16" s="64"/>
      <c r="I16" s="64"/>
      <c r="J16" s="64"/>
      <c r="K16" s="64"/>
      <c r="L16" s="64"/>
      <c r="M16" s="64"/>
      <c r="N16" s="64"/>
      <c r="O16" s="64"/>
      <c r="P16" s="64"/>
      <c r="Q16" s="64"/>
      <c r="R16" s="64"/>
      <c r="S16" s="19"/>
    </row>
    <row r="17" spans="1:19" s="18" customFormat="1" ht="30.75" customHeight="1" x14ac:dyDescent="0.25">
      <c r="A17" s="64" t="s">
        <v>57</v>
      </c>
      <c r="B17" s="64"/>
      <c r="C17" s="64"/>
      <c r="D17" s="64"/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19"/>
    </row>
    <row r="18" spans="1:19" s="18" customFormat="1" ht="30.75" customHeight="1" x14ac:dyDescent="0.25">
      <c r="A18" s="64" t="s">
        <v>58</v>
      </c>
      <c r="B18" s="64"/>
      <c r="C18" s="64"/>
      <c r="D18" s="64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64"/>
      <c r="P18" s="64"/>
      <c r="Q18" s="64"/>
      <c r="R18" s="64"/>
      <c r="S18" s="19"/>
    </row>
    <row r="19" spans="1:19" s="18" customFormat="1" ht="30.75" customHeight="1" x14ac:dyDescent="0.25">
      <c r="A19" s="64" t="s">
        <v>59</v>
      </c>
      <c r="B19" s="64"/>
      <c r="C19" s="64"/>
      <c r="D19" s="64"/>
      <c r="E19" s="64"/>
      <c r="F19" s="64"/>
      <c r="G19" s="64"/>
      <c r="H19" s="64"/>
      <c r="I19" s="64"/>
      <c r="J19" s="64"/>
      <c r="K19" s="64"/>
      <c r="L19" s="64"/>
      <c r="M19" s="64"/>
      <c r="N19" s="64"/>
      <c r="O19" s="64"/>
      <c r="P19" s="64"/>
      <c r="Q19" s="64"/>
      <c r="R19" s="64"/>
      <c r="S19" s="19"/>
    </row>
    <row r="20" spans="1:19" s="18" customFormat="1" ht="26.25" customHeight="1" x14ac:dyDescent="0.25">
      <c r="A20" s="64" t="s">
        <v>60</v>
      </c>
      <c r="B20" s="64"/>
      <c r="C20" s="64"/>
      <c r="D20" s="64"/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64"/>
      <c r="P20" s="64"/>
      <c r="Q20" s="64"/>
      <c r="R20" s="64"/>
      <c r="S20" s="19"/>
    </row>
    <row r="21" spans="1:19" ht="22.5" customHeight="1" x14ac:dyDescent="0.25">
      <c r="A21" s="65" t="s">
        <v>61</v>
      </c>
      <c r="B21" s="65"/>
      <c r="C21" s="65"/>
      <c r="D21" s="65"/>
      <c r="E21" s="65"/>
      <c r="F21" s="65"/>
      <c r="G21" s="65"/>
      <c r="H21" s="65"/>
      <c r="I21" s="65"/>
      <c r="J21" s="65"/>
      <c r="K21" s="65"/>
      <c r="L21" s="65"/>
      <c r="M21" s="65"/>
      <c r="N21" s="65"/>
      <c r="O21" s="65"/>
      <c r="P21" s="65"/>
      <c r="Q21" s="65"/>
      <c r="R21" s="65"/>
      <c r="S21" s="46"/>
    </row>
    <row r="22" spans="1:19" ht="18.75" customHeight="1" x14ac:dyDescent="0.25">
      <c r="A22" s="16"/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</row>
    <row r="23" spans="1:19" ht="31.5" customHeight="1" x14ac:dyDescent="0.25">
      <c r="A23" s="66" t="s">
        <v>62</v>
      </c>
      <c r="B23" s="66"/>
      <c r="C23" s="66"/>
      <c r="D23" s="66"/>
      <c r="E23" s="66"/>
      <c r="F23" s="66"/>
      <c r="G23" s="66"/>
      <c r="H23" s="66"/>
      <c r="I23" s="66"/>
      <c r="J23" s="66"/>
      <c r="K23" s="66"/>
      <c r="L23" s="66"/>
      <c r="M23" s="66"/>
      <c r="N23" s="66"/>
      <c r="O23" s="66"/>
      <c r="P23" s="66"/>
      <c r="Q23" s="66"/>
      <c r="R23" s="66"/>
      <c r="S23" s="15"/>
    </row>
    <row r="24" spans="1:19" ht="15.75" x14ac:dyDescent="0.25">
      <c r="A24" s="16"/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</row>
    <row r="25" spans="1:19" x14ac:dyDescent="0.25">
      <c r="A25" s="13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</row>
    <row r="26" spans="1:19" x14ac:dyDescent="0.25">
      <c r="A26" s="13"/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</row>
    <row r="27" spans="1:19" x14ac:dyDescent="0.25">
      <c r="A27" s="13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</row>
    <row r="28" spans="1:19" x14ac:dyDescent="0.25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</row>
    <row r="29" spans="1:19" x14ac:dyDescent="0.25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</row>
    <row r="30" spans="1:19" x14ac:dyDescent="0.25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</row>
    <row r="31" spans="1:19" x14ac:dyDescent="0.25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</row>
    <row r="32" spans="1:19" x14ac:dyDescent="0.25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</row>
  </sheetData>
  <sheetProtection algorithmName="SHA-512" hashValue="PDy1Ms7YAJ8b6BXAyKlM4Ilusf+YFQo7WJ1Gqxg/v/cuwkd/GKEmE/pBBXUcNLNiuM7CL6JAZGbVM44UvdBQqg==" saltValue="+x/tHej8yUxEk9yd1BIbCA==" spinCount="100000" sheet="1" selectLockedCells="1"/>
  <mergeCells count="27">
    <mergeCell ref="A20:R20"/>
    <mergeCell ref="A21:R21"/>
    <mergeCell ref="A23:R23"/>
    <mergeCell ref="B9:S9"/>
    <mergeCell ref="B14:S14"/>
    <mergeCell ref="A15:R15"/>
    <mergeCell ref="A16:R16"/>
    <mergeCell ref="A17:R17"/>
    <mergeCell ref="A18:R18"/>
    <mergeCell ref="A19:R19"/>
    <mergeCell ref="B8:S8"/>
    <mergeCell ref="C10:S10"/>
    <mergeCell ref="B11:S11"/>
    <mergeCell ref="D12:K12"/>
    <mergeCell ref="L12:S12"/>
    <mergeCell ref="B7:F7"/>
    <mergeCell ref="G7:K7"/>
    <mergeCell ref="L7:Q7"/>
    <mergeCell ref="R7:S7"/>
    <mergeCell ref="A1:S1"/>
    <mergeCell ref="B2:K2"/>
    <mergeCell ref="C3:S3"/>
    <mergeCell ref="B5:S5"/>
    <mergeCell ref="B4:S4"/>
    <mergeCell ref="B6:J6"/>
    <mergeCell ref="K6:P6"/>
    <mergeCell ref="Q6:S6"/>
  </mergeCells>
  <phoneticPr fontId="6" type="noConversion"/>
  <pageMargins left="0.51181102362204722" right="0.11811023622047245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754484-B5D2-4BFA-B91F-5478FDAB37C8}">
  <dimension ref="A1:J37"/>
  <sheetViews>
    <sheetView topLeftCell="A31" zoomScale="130" zoomScaleNormal="130" workbookViewId="0">
      <selection activeCell="A37" sqref="A37:J37"/>
    </sheetView>
  </sheetViews>
  <sheetFormatPr defaultRowHeight="15" x14ac:dyDescent="0.25"/>
  <cols>
    <col min="1" max="1" width="4" customWidth="1"/>
    <col min="2" max="2" width="8.5703125" customWidth="1"/>
    <col min="3" max="3" width="21.85546875" customWidth="1"/>
    <col min="4" max="4" width="4.85546875" customWidth="1"/>
    <col min="5" max="5" width="4.85546875" style="1" customWidth="1"/>
    <col min="6" max="6" width="7.5703125" style="27" customWidth="1"/>
    <col min="7" max="7" width="8.85546875" style="1" customWidth="1"/>
    <col min="8" max="8" width="7.5703125" style="1" customWidth="1"/>
    <col min="9" max="9" width="8.85546875" style="10" customWidth="1"/>
    <col min="10" max="10" width="16" style="3" customWidth="1"/>
  </cols>
  <sheetData>
    <row r="1" spans="1:10" ht="27.75" customHeight="1" x14ac:dyDescent="0.25">
      <c r="A1" s="70" t="s">
        <v>75</v>
      </c>
      <c r="B1" s="70"/>
      <c r="C1" s="70"/>
      <c r="D1" s="70"/>
      <c r="E1" s="70"/>
      <c r="F1" s="70"/>
      <c r="G1" s="70"/>
      <c r="H1" s="70"/>
      <c r="I1" s="70"/>
      <c r="J1" s="70"/>
    </row>
    <row r="2" spans="1:10" ht="23.25" customHeight="1" x14ac:dyDescent="0.25">
      <c r="A2" s="79" t="s">
        <v>99</v>
      </c>
      <c r="B2" s="79"/>
      <c r="C2" s="79"/>
      <c r="D2" s="79"/>
      <c r="E2" s="79"/>
      <c r="F2" s="79"/>
      <c r="G2" s="79"/>
      <c r="H2" s="79"/>
      <c r="I2" s="79"/>
      <c r="J2" s="79"/>
    </row>
    <row r="3" spans="1:10" ht="18.75" customHeight="1" x14ac:dyDescent="0.25">
      <c r="A3" s="71" t="s">
        <v>0</v>
      </c>
      <c r="B3" s="71" t="s">
        <v>1</v>
      </c>
      <c r="C3" s="71" t="s">
        <v>2</v>
      </c>
      <c r="D3" s="71" t="s">
        <v>3</v>
      </c>
      <c r="E3" s="71" t="s">
        <v>4</v>
      </c>
      <c r="F3" s="73" t="s">
        <v>8</v>
      </c>
      <c r="G3" s="74"/>
      <c r="H3" s="77" t="s">
        <v>9</v>
      </c>
      <c r="I3" s="78"/>
      <c r="J3" s="75" t="s">
        <v>11</v>
      </c>
    </row>
    <row r="4" spans="1:10" ht="24.75" customHeight="1" x14ac:dyDescent="0.25">
      <c r="A4" s="72"/>
      <c r="B4" s="72"/>
      <c r="C4" s="72"/>
      <c r="D4" s="72"/>
      <c r="E4" s="72"/>
      <c r="F4" s="26" t="s">
        <v>5</v>
      </c>
      <c r="G4" s="5" t="s">
        <v>6</v>
      </c>
      <c r="H4" s="2" t="s">
        <v>5</v>
      </c>
      <c r="I4" s="11" t="s">
        <v>10</v>
      </c>
      <c r="J4" s="75"/>
    </row>
    <row r="5" spans="1:10" ht="43.5" customHeight="1" x14ac:dyDescent="0.25">
      <c r="A5" s="5" t="s">
        <v>29</v>
      </c>
      <c r="B5" s="6"/>
      <c r="C5" s="6" t="s">
        <v>45</v>
      </c>
      <c r="D5" s="2"/>
      <c r="E5" s="33"/>
      <c r="F5" s="34"/>
      <c r="G5" s="35"/>
      <c r="H5" s="36"/>
      <c r="I5" s="37"/>
      <c r="J5" s="31" t="s">
        <v>64</v>
      </c>
    </row>
    <row r="6" spans="1:10" ht="43.5" customHeight="1" x14ac:dyDescent="0.25">
      <c r="A6" s="5"/>
      <c r="B6" s="6" t="s">
        <v>77</v>
      </c>
      <c r="C6" s="6" t="s">
        <v>78</v>
      </c>
      <c r="D6" s="5" t="s">
        <v>79</v>
      </c>
      <c r="E6" s="50">
        <v>18</v>
      </c>
      <c r="F6" s="40">
        <v>4197.1000000000004</v>
      </c>
      <c r="G6" s="49">
        <f>SUM(F6*E6)</f>
        <v>75547.8</v>
      </c>
      <c r="H6" s="51">
        <f>SUM(F6*(1-报价函!$K$6))</f>
        <v>4197.1000000000004</v>
      </c>
      <c r="I6" s="41">
        <f>SUM(H6*E6)</f>
        <v>75547.8</v>
      </c>
      <c r="J6" s="52" t="s">
        <v>80</v>
      </c>
    </row>
    <row r="7" spans="1:10" ht="37.5" customHeight="1" x14ac:dyDescent="0.25">
      <c r="A7" s="5"/>
      <c r="B7" s="6" t="s">
        <v>24</v>
      </c>
      <c r="C7" s="6" t="s">
        <v>23</v>
      </c>
      <c r="D7" s="5" t="s">
        <v>27</v>
      </c>
      <c r="E7" s="38">
        <v>500</v>
      </c>
      <c r="F7" s="39">
        <v>2.02</v>
      </c>
      <c r="G7" s="40">
        <f>SUM(F7*E7)</f>
        <v>1010</v>
      </c>
      <c r="H7" s="39">
        <f>SUM(F7*(1-报价函!$K$6))</f>
        <v>2.02</v>
      </c>
      <c r="I7" s="41">
        <f>SUM(H7*E7)</f>
        <v>1010</v>
      </c>
      <c r="J7" s="12" t="s">
        <v>65</v>
      </c>
    </row>
    <row r="8" spans="1:10" ht="37.5" customHeight="1" x14ac:dyDescent="0.25">
      <c r="A8" s="5"/>
      <c r="B8" s="6" t="s">
        <v>25</v>
      </c>
      <c r="C8" s="6" t="s">
        <v>26</v>
      </c>
      <c r="D8" s="25" t="s">
        <v>28</v>
      </c>
      <c r="E8" s="38">
        <v>56</v>
      </c>
      <c r="F8" s="40">
        <v>1895.26</v>
      </c>
      <c r="G8" s="40">
        <f t="shared" ref="G8:G13" si="0">SUM(F8*E8)</f>
        <v>106134.56</v>
      </c>
      <c r="H8" s="40">
        <f>SUM(F8*(1-报价函!$K$6))</f>
        <v>1895.26</v>
      </c>
      <c r="I8" s="41">
        <f t="shared" ref="I8:I12" si="1">SUM(H8*E8)</f>
        <v>106134.56</v>
      </c>
      <c r="J8" s="12" t="s">
        <v>66</v>
      </c>
    </row>
    <row r="9" spans="1:10" ht="47.25" customHeight="1" x14ac:dyDescent="0.25">
      <c r="A9" s="5" t="s">
        <v>30</v>
      </c>
      <c r="B9" s="29"/>
      <c r="C9" s="48" t="s">
        <v>44</v>
      </c>
      <c r="D9" s="28"/>
      <c r="E9" s="42"/>
      <c r="F9" s="43"/>
      <c r="G9" s="43"/>
      <c r="H9" s="43"/>
      <c r="I9" s="44"/>
      <c r="J9" s="47" t="s">
        <v>67</v>
      </c>
    </row>
    <row r="10" spans="1:10" ht="41.25" customHeight="1" x14ac:dyDescent="0.25">
      <c r="A10" s="5"/>
      <c r="B10" s="6" t="s">
        <v>77</v>
      </c>
      <c r="C10" s="6" t="s">
        <v>78</v>
      </c>
      <c r="D10" s="5" t="s">
        <v>79</v>
      </c>
      <c r="E10" s="50">
        <v>7</v>
      </c>
      <c r="F10" s="40">
        <v>4197.1000000000004</v>
      </c>
      <c r="G10" s="49">
        <f>SUM(F10*E10)</f>
        <v>29379.700000000004</v>
      </c>
      <c r="H10" s="51">
        <f>SUM(F10*(1-报价函!$K$6))</f>
        <v>4197.1000000000004</v>
      </c>
      <c r="I10" s="41">
        <f>SUM(H10*E10)</f>
        <v>29379.700000000004</v>
      </c>
      <c r="J10" s="52" t="s">
        <v>80</v>
      </c>
    </row>
    <row r="11" spans="1:10" ht="33.75" customHeight="1" x14ac:dyDescent="0.25">
      <c r="A11" s="5"/>
      <c r="B11" s="6" t="s">
        <v>32</v>
      </c>
      <c r="C11" s="6" t="s">
        <v>31</v>
      </c>
      <c r="D11" s="5" t="s">
        <v>28</v>
      </c>
      <c r="E11" s="38">
        <v>2</v>
      </c>
      <c r="F11" s="40">
        <v>3732.74</v>
      </c>
      <c r="G11" s="40">
        <f t="shared" si="0"/>
        <v>7465.48</v>
      </c>
      <c r="H11" s="40">
        <f>SUM(F11*(1-报价函!$K$6))</f>
        <v>3732.74</v>
      </c>
      <c r="I11" s="41">
        <f t="shared" si="1"/>
        <v>7465.48</v>
      </c>
      <c r="J11" s="12" t="s">
        <v>66</v>
      </c>
    </row>
    <row r="12" spans="1:10" ht="30" customHeight="1" x14ac:dyDescent="0.25">
      <c r="A12" s="5"/>
      <c r="B12" s="6" t="s">
        <v>33</v>
      </c>
      <c r="C12" s="6" t="s">
        <v>34</v>
      </c>
      <c r="D12" s="5" t="s">
        <v>28</v>
      </c>
      <c r="E12" s="38">
        <v>12</v>
      </c>
      <c r="F12" s="39">
        <v>358.53</v>
      </c>
      <c r="G12" s="40">
        <f t="shared" si="0"/>
        <v>4302.3599999999997</v>
      </c>
      <c r="H12" s="39">
        <f>SUM(F12*(1-报价函!$K$6))</f>
        <v>358.53</v>
      </c>
      <c r="I12" s="41">
        <f t="shared" si="1"/>
        <v>4302.3599999999997</v>
      </c>
      <c r="J12" s="12" t="s">
        <v>66</v>
      </c>
    </row>
    <row r="13" spans="1:10" ht="30.75" customHeight="1" x14ac:dyDescent="0.25">
      <c r="A13" s="5"/>
      <c r="B13" s="6" t="s">
        <v>36</v>
      </c>
      <c r="C13" s="6" t="s">
        <v>35</v>
      </c>
      <c r="D13" s="5" t="s">
        <v>28</v>
      </c>
      <c r="E13" s="38">
        <v>6</v>
      </c>
      <c r="F13" s="40">
        <v>254.09</v>
      </c>
      <c r="G13" s="40">
        <f t="shared" si="0"/>
        <v>1524.54</v>
      </c>
      <c r="H13" s="45">
        <f>SUM(F13*(1-报价函!$K$6))</f>
        <v>254.09</v>
      </c>
      <c r="I13" s="41">
        <f t="shared" ref="I13" si="2">SUM(H13*E13)</f>
        <v>1524.54</v>
      </c>
      <c r="J13" s="12" t="s">
        <v>66</v>
      </c>
    </row>
    <row r="14" spans="1:10" ht="30" customHeight="1" x14ac:dyDescent="0.25">
      <c r="A14" s="5"/>
      <c r="B14" s="6" t="s">
        <v>38</v>
      </c>
      <c r="C14" s="6" t="s">
        <v>37</v>
      </c>
      <c r="D14" s="5" t="s">
        <v>28</v>
      </c>
      <c r="E14" s="38">
        <v>2</v>
      </c>
      <c r="F14" s="39">
        <v>364.04</v>
      </c>
      <c r="G14" s="40">
        <f t="shared" ref="G14:G16" si="3">SUM(F14*E14)</f>
        <v>728.08</v>
      </c>
      <c r="H14" s="39">
        <f>SUM(F14*(1-报价函!$K$6))</f>
        <v>364.04</v>
      </c>
      <c r="I14" s="41">
        <f t="shared" ref="I14:I15" si="4">SUM(H14*E14)</f>
        <v>728.08</v>
      </c>
      <c r="J14" s="12" t="s">
        <v>66</v>
      </c>
    </row>
    <row r="15" spans="1:10" ht="33.75" customHeight="1" x14ac:dyDescent="0.25">
      <c r="A15" s="5"/>
      <c r="B15" s="6" t="s">
        <v>40</v>
      </c>
      <c r="C15" s="6" t="s">
        <v>39</v>
      </c>
      <c r="D15" s="5" t="s">
        <v>27</v>
      </c>
      <c r="E15" s="38">
        <v>5600</v>
      </c>
      <c r="F15" s="39">
        <v>7.4</v>
      </c>
      <c r="G15" s="40">
        <f t="shared" si="3"/>
        <v>41440</v>
      </c>
      <c r="H15" s="39">
        <f>SUM(F15*(1-报价函!$K$6))</f>
        <v>7.4</v>
      </c>
      <c r="I15" s="41">
        <f t="shared" si="4"/>
        <v>41440</v>
      </c>
      <c r="J15" s="12" t="s">
        <v>68</v>
      </c>
    </row>
    <row r="16" spans="1:10" ht="39.75" customHeight="1" x14ac:dyDescent="0.25">
      <c r="A16" s="5"/>
      <c r="B16" s="6" t="s">
        <v>24</v>
      </c>
      <c r="C16" s="6" t="s">
        <v>41</v>
      </c>
      <c r="D16" s="5" t="s">
        <v>27</v>
      </c>
      <c r="E16" s="38">
        <v>7300</v>
      </c>
      <c r="F16" s="40">
        <v>2.02</v>
      </c>
      <c r="G16" s="40">
        <f t="shared" si="3"/>
        <v>14746</v>
      </c>
      <c r="H16" s="45">
        <f>SUM(F16*(1-报价函!$K$6))</f>
        <v>2.02</v>
      </c>
      <c r="I16" s="41">
        <f t="shared" ref="I16" si="5">SUM(H16*E16)</f>
        <v>14746</v>
      </c>
      <c r="J16" s="32" t="s">
        <v>69</v>
      </c>
    </row>
    <row r="17" spans="1:10" ht="33" customHeight="1" x14ac:dyDescent="0.25">
      <c r="A17" s="5"/>
      <c r="B17" s="6" t="s">
        <v>25</v>
      </c>
      <c r="C17" s="6" t="s">
        <v>26</v>
      </c>
      <c r="D17" s="5" t="s">
        <v>28</v>
      </c>
      <c r="E17" s="38">
        <v>44</v>
      </c>
      <c r="F17" s="40">
        <v>1895.26</v>
      </c>
      <c r="G17" s="40">
        <f t="shared" ref="G17:G23" si="6">SUM(F17*E17)</f>
        <v>83391.44</v>
      </c>
      <c r="H17" s="40">
        <f>SUM(F17*(1-报价函!$K$6))</f>
        <v>1895.26</v>
      </c>
      <c r="I17" s="41">
        <f t="shared" ref="I17:I22" si="7">SUM(H17*E17)</f>
        <v>83391.44</v>
      </c>
      <c r="J17" s="12" t="s">
        <v>66</v>
      </c>
    </row>
    <row r="18" spans="1:10" ht="46.5" customHeight="1" x14ac:dyDescent="0.25">
      <c r="A18" s="5" t="s">
        <v>42</v>
      </c>
      <c r="B18" s="6"/>
      <c r="C18" s="30" t="s">
        <v>43</v>
      </c>
      <c r="D18" s="28"/>
      <c r="E18" s="42"/>
      <c r="F18" s="43"/>
      <c r="G18" s="43"/>
      <c r="H18" s="43"/>
      <c r="I18" s="44"/>
      <c r="J18" s="47" t="s">
        <v>70</v>
      </c>
    </row>
    <row r="19" spans="1:10" ht="40.5" customHeight="1" x14ac:dyDescent="0.25">
      <c r="A19" s="5"/>
      <c r="B19" s="6" t="s">
        <v>77</v>
      </c>
      <c r="C19" s="6" t="s">
        <v>78</v>
      </c>
      <c r="D19" s="5" t="s">
        <v>79</v>
      </c>
      <c r="E19" s="50">
        <v>15</v>
      </c>
      <c r="F19" s="40">
        <v>4197.1000000000004</v>
      </c>
      <c r="G19" s="49">
        <f>SUM(F19*E19)</f>
        <v>62956.500000000007</v>
      </c>
      <c r="H19" s="51">
        <f>SUM(F19*(1-报价函!$K$6))</f>
        <v>4197.1000000000004</v>
      </c>
      <c r="I19" s="41">
        <f>SUM(H19*E19)</f>
        <v>62956.500000000007</v>
      </c>
      <c r="J19" s="52" t="s">
        <v>80</v>
      </c>
    </row>
    <row r="20" spans="1:10" ht="33.75" customHeight="1" x14ac:dyDescent="0.25">
      <c r="A20" s="5"/>
      <c r="B20" s="6" t="s">
        <v>46</v>
      </c>
      <c r="C20" s="6" t="s">
        <v>47</v>
      </c>
      <c r="D20" s="5" t="s">
        <v>28</v>
      </c>
      <c r="E20" s="38">
        <v>1</v>
      </c>
      <c r="F20" s="40">
        <v>11354.4</v>
      </c>
      <c r="G20" s="40">
        <f t="shared" si="6"/>
        <v>11354.4</v>
      </c>
      <c r="H20" s="40">
        <f>SUM(F20*(1-报价函!$K$6))</f>
        <v>11354.4</v>
      </c>
      <c r="I20" s="41">
        <f t="shared" si="7"/>
        <v>11354.4</v>
      </c>
      <c r="J20" s="12" t="s">
        <v>66</v>
      </c>
    </row>
    <row r="21" spans="1:10" ht="37.5" customHeight="1" x14ac:dyDescent="0.25">
      <c r="A21" s="5"/>
      <c r="B21" s="6" t="s">
        <v>33</v>
      </c>
      <c r="C21" s="6" t="s">
        <v>34</v>
      </c>
      <c r="D21" s="5" t="s">
        <v>28</v>
      </c>
      <c r="E21" s="38">
        <v>224</v>
      </c>
      <c r="F21" s="39">
        <v>364.51</v>
      </c>
      <c r="G21" s="40">
        <f t="shared" si="6"/>
        <v>81650.239999999991</v>
      </c>
      <c r="H21" s="39">
        <f>SUM(F21*(1-报价函!$K$6))</f>
        <v>364.51</v>
      </c>
      <c r="I21" s="41">
        <f t="shared" si="7"/>
        <v>81650.239999999991</v>
      </c>
      <c r="J21" s="12" t="s">
        <v>66</v>
      </c>
    </row>
    <row r="22" spans="1:10" ht="37.5" customHeight="1" x14ac:dyDescent="0.25">
      <c r="A22" s="5"/>
      <c r="B22" s="6" t="s">
        <v>36</v>
      </c>
      <c r="C22" s="6" t="s">
        <v>35</v>
      </c>
      <c r="D22" s="5" t="s">
        <v>28</v>
      </c>
      <c r="E22" s="38">
        <v>112</v>
      </c>
      <c r="F22" s="34">
        <v>254.09</v>
      </c>
      <c r="G22" s="40">
        <f t="shared" si="6"/>
        <v>28458.080000000002</v>
      </c>
      <c r="H22" s="39">
        <f>SUM(F22*(1-报价函!$K$6))</f>
        <v>254.09</v>
      </c>
      <c r="I22" s="41">
        <f t="shared" si="7"/>
        <v>28458.080000000002</v>
      </c>
      <c r="J22" s="12" t="s">
        <v>66</v>
      </c>
    </row>
    <row r="23" spans="1:10" ht="33.75" customHeight="1" x14ac:dyDescent="0.25">
      <c r="A23" s="5"/>
      <c r="B23" s="6" t="s">
        <v>49</v>
      </c>
      <c r="C23" s="6" t="s">
        <v>48</v>
      </c>
      <c r="D23" s="5" t="s">
        <v>27</v>
      </c>
      <c r="E23" s="38">
        <v>1100</v>
      </c>
      <c r="F23" s="40">
        <v>1.62</v>
      </c>
      <c r="G23" s="40">
        <f t="shared" si="6"/>
        <v>1782.0000000000002</v>
      </c>
      <c r="H23" s="45">
        <f>SUM(F23*(1-报价函!$K$6))</f>
        <v>1.62</v>
      </c>
      <c r="I23" s="41">
        <f t="shared" ref="I23" si="8">SUM(H23*E23)</f>
        <v>1782.0000000000002</v>
      </c>
      <c r="J23" s="12" t="s">
        <v>68</v>
      </c>
    </row>
    <row r="24" spans="1:10" ht="31.5" customHeight="1" x14ac:dyDescent="0.25">
      <c r="A24" s="5"/>
      <c r="B24" s="6" t="s">
        <v>40</v>
      </c>
      <c r="C24" s="6" t="s">
        <v>39</v>
      </c>
      <c r="D24" s="5" t="s">
        <v>27</v>
      </c>
      <c r="E24" s="38">
        <v>1000</v>
      </c>
      <c r="F24" s="39">
        <v>7.4</v>
      </c>
      <c r="G24" s="40">
        <f t="shared" ref="G24:G25" si="9">SUM(F24*E24)</f>
        <v>7400</v>
      </c>
      <c r="H24" s="39">
        <f>SUM(F24*(1-报价函!$K$6))</f>
        <v>7.4</v>
      </c>
      <c r="I24" s="41">
        <f t="shared" ref="I24:I25" si="10">SUM(H24*E24)</f>
        <v>7400</v>
      </c>
      <c r="J24" s="12" t="s">
        <v>68</v>
      </c>
    </row>
    <row r="25" spans="1:10" ht="37.5" customHeight="1" x14ac:dyDescent="0.25">
      <c r="A25" s="5"/>
      <c r="B25" s="6" t="s">
        <v>24</v>
      </c>
      <c r="C25" s="6" t="s">
        <v>23</v>
      </c>
      <c r="D25" s="5" t="s">
        <v>27</v>
      </c>
      <c r="E25" s="38">
        <v>5100</v>
      </c>
      <c r="F25" s="34">
        <v>2.02</v>
      </c>
      <c r="G25" s="40">
        <f t="shared" si="9"/>
        <v>10302</v>
      </c>
      <c r="H25" s="39">
        <f>SUM(F25*(1-报价函!$K$6))</f>
        <v>2.02</v>
      </c>
      <c r="I25" s="41">
        <f t="shared" si="10"/>
        <v>10302</v>
      </c>
      <c r="J25" s="12" t="s">
        <v>65</v>
      </c>
    </row>
    <row r="26" spans="1:10" ht="37.5" customHeight="1" x14ac:dyDescent="0.25">
      <c r="A26" s="5" t="s">
        <v>50</v>
      </c>
      <c r="B26" s="80" t="s">
        <v>81</v>
      </c>
      <c r="C26" s="81"/>
      <c r="D26" s="81"/>
      <c r="E26" s="81"/>
      <c r="F26" s="81"/>
      <c r="G26" s="81"/>
      <c r="H26" s="81"/>
      <c r="I26" s="82"/>
      <c r="J26" s="31" t="s">
        <v>94</v>
      </c>
    </row>
    <row r="27" spans="1:10" ht="37.5" customHeight="1" x14ac:dyDescent="0.25">
      <c r="A27" s="5"/>
      <c r="B27" s="54">
        <v>30503010</v>
      </c>
      <c r="C27" s="6" t="s">
        <v>82</v>
      </c>
      <c r="D27" s="5" t="s">
        <v>28</v>
      </c>
      <c r="E27" s="50">
        <v>12</v>
      </c>
      <c r="F27" s="53">
        <v>332.94</v>
      </c>
      <c r="G27" s="40">
        <f t="shared" ref="G27:G33" si="11">SUM(F27*E27)</f>
        <v>3995.2799999999997</v>
      </c>
      <c r="H27" s="39">
        <f>SUM(F27*(1-报价函!$K$6))</f>
        <v>332.94</v>
      </c>
      <c r="I27" s="41">
        <f t="shared" ref="I27:I33" si="12">SUM(H27*E27)</f>
        <v>3995.2799999999997</v>
      </c>
      <c r="J27" s="4" t="s">
        <v>95</v>
      </c>
    </row>
    <row r="28" spans="1:10" ht="31.5" customHeight="1" x14ac:dyDescent="0.25">
      <c r="A28" s="5"/>
      <c r="B28" s="54">
        <v>30502044</v>
      </c>
      <c r="C28" s="6" t="s">
        <v>83</v>
      </c>
      <c r="D28" s="5" t="s">
        <v>84</v>
      </c>
      <c r="E28" s="50">
        <v>10</v>
      </c>
      <c r="F28" s="53">
        <v>838.03</v>
      </c>
      <c r="G28" s="40">
        <f t="shared" si="11"/>
        <v>8380.2999999999993</v>
      </c>
      <c r="H28" s="39">
        <f>SUM(F28*(1-报价函!$K$6))</f>
        <v>838.03</v>
      </c>
      <c r="I28" s="41">
        <f t="shared" si="12"/>
        <v>8380.2999999999993</v>
      </c>
      <c r="J28" s="4" t="s">
        <v>95</v>
      </c>
    </row>
    <row r="29" spans="1:10" ht="37.5" customHeight="1" x14ac:dyDescent="0.25">
      <c r="A29" s="5"/>
      <c r="B29" s="54">
        <v>30608078</v>
      </c>
      <c r="C29" s="6" t="s">
        <v>85</v>
      </c>
      <c r="D29" s="5" t="s">
        <v>28</v>
      </c>
      <c r="E29" s="50">
        <v>35</v>
      </c>
      <c r="F29" s="53">
        <v>159.13999999999999</v>
      </c>
      <c r="G29" s="40">
        <f t="shared" si="11"/>
        <v>5569.9</v>
      </c>
      <c r="H29" s="39">
        <f>SUM(F29*(1-报价函!$K$6))</f>
        <v>159.13999999999999</v>
      </c>
      <c r="I29" s="41">
        <f t="shared" si="12"/>
        <v>5569.9</v>
      </c>
      <c r="J29" s="4" t="s">
        <v>95</v>
      </c>
    </row>
    <row r="30" spans="1:10" ht="54" customHeight="1" x14ac:dyDescent="0.25">
      <c r="A30" s="5"/>
      <c r="B30" s="54">
        <v>30501019</v>
      </c>
      <c r="C30" s="6" t="s">
        <v>86</v>
      </c>
      <c r="D30" s="5" t="s">
        <v>87</v>
      </c>
      <c r="E30" s="50">
        <v>10</v>
      </c>
      <c r="F30" s="53">
        <v>743.47</v>
      </c>
      <c r="G30" s="40">
        <f t="shared" si="11"/>
        <v>7434.7000000000007</v>
      </c>
      <c r="H30" s="39">
        <f>SUM(F30*(1-报价函!$K$6))</f>
        <v>743.47</v>
      </c>
      <c r="I30" s="41">
        <f t="shared" si="12"/>
        <v>7434.7000000000007</v>
      </c>
      <c r="J30" s="4" t="s">
        <v>95</v>
      </c>
    </row>
    <row r="31" spans="1:10" ht="33.75" customHeight="1" x14ac:dyDescent="0.25">
      <c r="A31" s="5"/>
      <c r="B31" s="54" t="s">
        <v>88</v>
      </c>
      <c r="C31" s="6" t="s">
        <v>89</v>
      </c>
      <c r="D31" s="5" t="s">
        <v>90</v>
      </c>
      <c r="E31" s="50">
        <v>22</v>
      </c>
      <c r="F31" s="53">
        <v>1140</v>
      </c>
      <c r="G31" s="40">
        <f t="shared" si="11"/>
        <v>25080</v>
      </c>
      <c r="H31" s="39">
        <f>SUM(F31*(1-报价函!$K$6))</f>
        <v>1140</v>
      </c>
      <c r="I31" s="41">
        <f t="shared" si="12"/>
        <v>25080</v>
      </c>
      <c r="J31" s="4" t="s">
        <v>68</v>
      </c>
    </row>
    <row r="32" spans="1:10" ht="27.75" customHeight="1" x14ac:dyDescent="0.25">
      <c r="A32" s="5"/>
      <c r="B32" s="54" t="s">
        <v>91</v>
      </c>
      <c r="C32" s="6" t="s">
        <v>92</v>
      </c>
      <c r="D32" s="5" t="s">
        <v>90</v>
      </c>
      <c r="E32" s="50">
        <v>1</v>
      </c>
      <c r="F32" s="53">
        <v>9120</v>
      </c>
      <c r="G32" s="40">
        <f t="shared" si="11"/>
        <v>9120</v>
      </c>
      <c r="H32" s="39">
        <f>SUM(F32*(1-报价函!$K$6))</f>
        <v>9120</v>
      </c>
      <c r="I32" s="41">
        <f t="shared" si="12"/>
        <v>9120</v>
      </c>
      <c r="J32" s="4" t="s">
        <v>68</v>
      </c>
    </row>
    <row r="33" spans="1:10" ht="32.25" customHeight="1" x14ac:dyDescent="0.25">
      <c r="A33" s="5"/>
      <c r="B33" s="54">
        <v>30502021</v>
      </c>
      <c r="C33" s="6" t="s">
        <v>93</v>
      </c>
      <c r="D33" s="5" t="s">
        <v>27</v>
      </c>
      <c r="E33" s="50">
        <v>1200</v>
      </c>
      <c r="F33" s="53">
        <v>1.4</v>
      </c>
      <c r="G33" s="40">
        <f t="shared" si="11"/>
        <v>1680</v>
      </c>
      <c r="H33" s="39">
        <f>SUM(F33*(1-报价函!$K$6))</f>
        <v>1.4</v>
      </c>
      <c r="I33" s="41">
        <f t="shared" si="12"/>
        <v>1680</v>
      </c>
      <c r="J33" s="4" t="s">
        <v>68</v>
      </c>
    </row>
    <row r="34" spans="1:10" ht="37.5" customHeight="1" x14ac:dyDescent="0.25">
      <c r="A34" s="5" t="s">
        <v>50</v>
      </c>
      <c r="B34" s="76" t="s">
        <v>7</v>
      </c>
      <c r="C34" s="76"/>
      <c r="D34" s="76"/>
      <c r="E34" s="76"/>
      <c r="F34" s="76"/>
      <c r="G34" s="7">
        <f>ROUNDDOWN(SUM(G5:G33),0)</f>
        <v>630833</v>
      </c>
      <c r="H34" s="8"/>
      <c r="I34" s="7">
        <f>ROUNDDOWN(SUM(I5:I33),0)</f>
        <v>630833</v>
      </c>
      <c r="J34" s="4"/>
    </row>
    <row r="35" spans="1:10" ht="37.5" customHeight="1" x14ac:dyDescent="0.25">
      <c r="A35" s="4" t="s">
        <v>55</v>
      </c>
      <c r="B35" s="75" t="s">
        <v>96</v>
      </c>
      <c r="C35" s="75"/>
      <c r="D35" s="75"/>
      <c r="E35" s="75"/>
      <c r="F35" s="75"/>
      <c r="G35" s="9"/>
      <c r="H35" s="8"/>
      <c r="I35" s="9">
        <f>SUM(I34:I34)</f>
        <v>630833</v>
      </c>
      <c r="J35" s="4"/>
    </row>
    <row r="36" spans="1:10" ht="85.5" customHeight="1" x14ac:dyDescent="0.25">
      <c r="A36" s="67" t="s">
        <v>98</v>
      </c>
      <c r="B36" s="68"/>
      <c r="C36" s="68"/>
      <c r="D36" s="68"/>
      <c r="E36" s="68"/>
      <c r="F36" s="68"/>
      <c r="G36" s="68"/>
      <c r="H36" s="68"/>
      <c r="I36" s="68"/>
      <c r="J36" s="68"/>
    </row>
    <row r="37" spans="1:10" ht="95.25" customHeight="1" x14ac:dyDescent="0.25">
      <c r="A37" s="69" t="s">
        <v>76</v>
      </c>
      <c r="B37" s="69"/>
      <c r="C37" s="69"/>
      <c r="D37" s="69"/>
      <c r="E37" s="69"/>
      <c r="F37" s="69"/>
      <c r="G37" s="69"/>
      <c r="H37" s="69"/>
      <c r="I37" s="69"/>
      <c r="J37" s="69"/>
    </row>
  </sheetData>
  <sheetProtection algorithmName="SHA-512" hashValue="5iepMm1yk3/orgQcHsEc4wMPmCGik2MAazgSPAUXMmig4zHCoRY9urfZAQIYlJggZSu4s2Y5+5dEaPfRCicrxQ==" saltValue="3cF1w8MIYCr0eN+ZTPG/xw==" spinCount="100000" sheet="1" selectLockedCells="1"/>
  <mergeCells count="15">
    <mergeCell ref="A36:J36"/>
    <mergeCell ref="A37:J37"/>
    <mergeCell ref="A1:J1"/>
    <mergeCell ref="A3:A4"/>
    <mergeCell ref="B3:B4"/>
    <mergeCell ref="C3:C4"/>
    <mergeCell ref="D3:D4"/>
    <mergeCell ref="E3:E4"/>
    <mergeCell ref="F3:G3"/>
    <mergeCell ref="J3:J4"/>
    <mergeCell ref="B34:F34"/>
    <mergeCell ref="B35:F35"/>
    <mergeCell ref="H3:I3"/>
    <mergeCell ref="A2:J2"/>
    <mergeCell ref="B26:I26"/>
  </mergeCells>
  <phoneticPr fontId="2" type="noConversion"/>
  <pageMargins left="0.59055118110236227" right="0" top="0.59055118110236227" bottom="0.59055118110236227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报价须知</vt:lpstr>
      <vt:lpstr>报价函</vt:lpstr>
      <vt:lpstr>工程量报价清单</vt:lpstr>
      <vt:lpstr>工程量报价清单!Print_Titles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MY_FISHER</dc:creator>
  <cp:lastModifiedBy>MY_FISHER</cp:lastModifiedBy>
  <cp:lastPrinted>2023-04-27T00:31:21Z</cp:lastPrinted>
  <dcterms:created xsi:type="dcterms:W3CDTF">2022-09-28T06:48:13Z</dcterms:created>
  <dcterms:modified xsi:type="dcterms:W3CDTF">2023-05-23T23:06:45Z</dcterms:modified>
</cp:coreProperties>
</file>